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2003sv30\水道総務課\40 経理G（下水道）\041_02 経営比較分析\R3\"/>
    </mc:Choice>
  </mc:AlternateContent>
  <xr:revisionPtr revIDLastSave="0" documentId="13_ncr:1_{0B4228C0-BCC6-4E34-BF07-5EEACF466336}" xr6:coauthVersionLast="36" xr6:coauthVersionMax="36" xr10:uidLastSave="{00000000-0000-0000-0000-000000000000}"/>
  <workbookProtection workbookAlgorithmName="SHA-512" workbookHashValue="HZe6EIe/JLU6U+fq72uWjO7IhHj1zWnG80Zsb4KLXq1+kAspZv5iUy9LytmACIqr9X8SBI2oFoSEWn8wMAg51w==" workbookSaltValue="qtwLGfMoaT2WJtmYWOAKM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F85" i="4"/>
  <c r="BB10" i="4"/>
  <c r="AL10" i="4"/>
  <c r="AD10" i="4"/>
  <c r="W10" i="4"/>
  <c r="P10" i="4"/>
  <c r="B10" i="4"/>
  <c r="AD8" i="4"/>
  <c r="W8" i="4"/>
  <c r="I8" i="4"/>
  <c r="B8" i="4"/>
  <c r="B6" i="4"/>
</calcChain>
</file>

<file path=xl/sharedStrings.xml><?xml version="1.0" encoding="utf-8"?>
<sst xmlns="http://schemas.openxmlformats.org/spreadsheetml/2006/main" count="264" uniqueCount="118">
  <si>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</si>
  <si>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</si>
  <si>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</si>
  <si>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</si>
  <si>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</si>
  <si>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</si>
  <si>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</si>
  <si>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</si>
  <si>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</si>
  <si>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</si>
  <si>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</si>
  <si>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</si>
  <si>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</si>
  <si>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</si>
  <si>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</si>
  <si>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</si>
  <si>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</si>
  <si>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</si>
  <si>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</si>
  <si>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</si>
  <si>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</si>
  <si>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</si>
  <si>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</si>
  <si>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</si>
  <si>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</si>
  <si>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</si>
  <si>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</si>
  <si>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</si>
  <si>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</si>
  <si>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</si>
  <si>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</si>
  <si>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</si>
  <si>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</si>
  <si>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</si>
  <si>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</si>
  <si>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</si>
  <si>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</si>
  <si>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</si>
  <si>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</si>
  <si>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</si>
  <si>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</si>
  <si>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</si>
  <si>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</si>
  <si>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</si>
  <si>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</si>
  <si>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</si>
  <si>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</si>
  <si>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</si>
  <si>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</si>
  <si>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</si>
  <si>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</si>
  <si>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</si>
  <si>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</si>
  <si>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</si>
  <si>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</si>
  <si>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</si>
  <si>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</si>
  <si>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</si>
  <si>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</si>
  <si>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</si>
  <si>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</si>
  <si>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</si>
  <si>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</si>
  <si>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</si>
  <si>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</si>
  <si>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</si>
  <si>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</si>
  <si>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</si>
  <si>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</si>
  <si>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</si>
  <si>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</si>
  <si>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</si>
  <si>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</si>
  <si>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</si>
  <si>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</si>
  <si>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</si>
  <si>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</si>
  <si>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</si>
  <si>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</si>
  <si>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</si>
  <si>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</si>
  <si>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</si>
  <si>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</si>
  <si>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</si>
  <si>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</si>
  <si>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</si>
  <si>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</si>
  <si>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</si>
  <si>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</si>
  <si>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</si>
  <si>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</si>
  <si>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</si>
  <si>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</si>
  <si>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</si>
  <si>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</si>
  <si>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</si>
  <si>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</si>
  <si>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</si>
  <si>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</si>
  <si>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</si>
  <si>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</si>
  <si>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</si>
  <si>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</si>
  <si>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</si>
  <si>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</si>
  <si>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</si>
  <si>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</si>
  <si>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</si>
  <si>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</si>
  <si>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</si>
  <si>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</si>
  <si>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</si>
  <si>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</si>
  <si>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</si>
  <si>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</si>
  <si>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必要経費を起債と一般会計からの繰入金でまかなっている状況であるので、この事業単独での改善は難しい。下水道事業の補完事業として位置づけ、令和元年度に策定した経営戦略を基に下水道事業全体で経営改善を図る。</t>
    <phoneticPr fontId="4"/>
  </si>
  <si>
    <t>　特定地域生活排水処理事業は、下水道工事が難しい地域を対象にした事業で、当初の施設整備に係る費用や処理経費等の必要経費の大部分を起債と一般会計からの繰入金でまかなっている状況である。
　①経常収支比率、⑤経費回収率といった収益性に関する指標が低い率で推移しており、②累積欠損金比率が増加することとなった。これは、事業が小規模のため維持管理費が割高となり、事業投資に費用がかかるためである。また、公共下水道事業と一体的に資金を運用しているため、一時的に③流動比率が負数となった。
　⑥汚水処理原価については、使用料金を定額制としており、処理設備にメーターを設置していない。そのため年間有収水量が測定できず、当該値を計上していない。
　⑦施設利用率については、単独処理場を設置していないため、当該値を計上していない。</t>
    <rPh sb="222" eb="225">
      <t>イチジテキ</t>
    </rPh>
    <phoneticPr fontId="4"/>
  </si>
  <si>
    <t>　初期に設置した施設の耐用年数の経過が近づいている。予防保全的な更新計画はなく、可能な限り維持補修で対応する予定である。</t>
    <rPh sb="1" eb="3">
      <t>ショキ</t>
    </rPh>
    <rPh sb="4" eb="6">
      <t>セッチ</t>
    </rPh>
    <rPh sb="8" eb="10">
      <t>シセツ</t>
    </rPh>
    <rPh sb="11" eb="13">
      <t>タイヨウ</t>
    </rPh>
    <rPh sb="13" eb="15">
      <t>ネンスウ</t>
    </rPh>
    <rPh sb="16" eb="18">
      <t>ケイカ</t>
    </rPh>
    <rPh sb="19" eb="20">
      <t>チカ</t>
    </rPh>
    <rPh sb="26" eb="28">
      <t>ヨボウ</t>
    </rPh>
    <rPh sb="28" eb="31">
      <t>ホゼンテキ</t>
    </rPh>
    <rPh sb="32" eb="34">
      <t>コウシン</t>
    </rPh>
    <rPh sb="34" eb="36">
      <t>ケイカク</t>
    </rPh>
    <rPh sb="40" eb="42">
      <t>カノウ</t>
    </rPh>
    <rPh sb="43" eb="44">
      <t>カギ</t>
    </rPh>
    <rPh sb="45" eb="47">
      <t>イジ</t>
    </rPh>
    <rPh sb="47" eb="49">
      <t>ホシュウ</t>
    </rPh>
    <rPh sb="50" eb="52">
      <t>タイオウ</t>
    </rPh>
    <rPh sb="54" eb="5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</si>
</sst>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C3-44DD-948B-37CDF40D22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C3-44DD-948B-37CDF40D22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C4-4A86-AEB4-A9535EE8AD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D0C4-4A86-AEB4-A9535EE8AD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C61-44A2-A917-54C8EC2743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3C61-44A2-A917-54C8EC2743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48.05</c:v>
                </c:pt>
                <c:pt idx="1">
                  <c:v>52.82</c:v>
                </c:pt>
                <c:pt idx="2">
                  <c:v>49.81</c:v>
                </c:pt>
                <c:pt idx="3">
                  <c:v>60.79</c:v>
                </c:pt>
                <c:pt idx="4">
                  <c:v>60.4</c:v>
                </c:pt>
              </c:numCache>
            </c:numRef>
          </c:val>
          <c:extLst>
            <c:ext xmlns:c16="http://schemas.microsoft.com/office/drawing/2014/chart" uri="{C3380CC4-5D6E-409C-BE32-E72D297353CC}">
              <c16:uniqueId val="{00000000-5223-441C-84AE-D593A7EAD9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5223-441C-84AE-D593A7EAD9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19.48</c:v>
                </c:pt>
                <c:pt idx="1">
                  <c:v>28.63</c:v>
                </c:pt>
                <c:pt idx="2">
                  <c:v>38.4</c:v>
                </c:pt>
                <c:pt idx="3">
                  <c:v>48.17</c:v>
                </c:pt>
                <c:pt idx="4">
                  <c:v>56.84</c:v>
                </c:pt>
              </c:numCache>
            </c:numRef>
          </c:val>
          <c:extLst>
            <c:ext xmlns:c16="http://schemas.microsoft.com/office/drawing/2014/chart" uri="{C3380CC4-5D6E-409C-BE32-E72D297353CC}">
              <c16:uniqueId val="{00000000-779C-45D1-A739-4FAEBAC71F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779C-45D1-A739-4FAEBAC71F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05-4988-B820-3967A6F074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05-4988-B820-3967A6F074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1016.61</c:v>
                </c:pt>
                <c:pt idx="1">
                  <c:v>1553.95</c:v>
                </c:pt>
                <c:pt idx="2">
                  <c:v>2170.3200000000002</c:v>
                </c:pt>
                <c:pt idx="3">
                  <c:v>2597.5100000000002</c:v>
                </c:pt>
                <c:pt idx="4">
                  <c:v>3043.18</c:v>
                </c:pt>
              </c:numCache>
            </c:numRef>
          </c:val>
          <c:extLst>
            <c:ext xmlns:c16="http://schemas.microsoft.com/office/drawing/2014/chart" uri="{C3380CC4-5D6E-409C-BE32-E72D297353CC}">
              <c16:uniqueId val="{00000000-9114-4F70-A0C5-2878977D27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9114-4F70-A0C5-2878977D27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-32.450000000000003</c:v>
                </c:pt>
                <c:pt idx="1">
                  <c:v>-63.86</c:v>
                </c:pt>
                <c:pt idx="2">
                  <c:v>-86</c:v>
                </c:pt>
                <c:pt idx="3">
                  <c:v>-62.25</c:v>
                </c:pt>
                <c:pt idx="4">
                  <c:v>-24.69</c:v>
                </c:pt>
              </c:numCache>
            </c:numRef>
          </c:val>
          <c:extLst>
            <c:ext xmlns:c16="http://schemas.microsoft.com/office/drawing/2014/chart" uri="{C3380CC4-5D6E-409C-BE32-E72D297353CC}">
              <c16:uniqueId val="{00000000-D9C1-4C76-8C2C-1C214FC400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D9C1-4C76-8C2C-1C214FC400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2990.09</c:v>
                </c:pt>
                <c:pt idx="1">
                  <c:v>2979.44</c:v>
                </c:pt>
                <c:pt idx="2">
                  <c:v>2874.23</c:v>
                </c:pt>
                <c:pt idx="3">
                  <c:v>2706.16</c:v>
                </c:pt>
                <c:pt idx="4">
                  <c:v>2687.49</c:v>
                </c:pt>
              </c:numCache>
            </c:numRef>
          </c:val>
          <c:extLst>
            <c:ext xmlns:c16="http://schemas.microsoft.com/office/drawing/2014/chart" uri="{C3380CC4-5D6E-409C-BE32-E72D297353CC}">
              <c16:uniqueId val="{00000000-5B24-4D9E-B0CC-B121B78A25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5B24-4D9E-B0CC-B121B78A25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20.13</c:v>
                </c:pt>
                <c:pt idx="1">
                  <c:v>19.579999999999998</c:v>
                </c:pt>
                <c:pt idx="2">
                  <c:v>18.239999999999998</c:v>
                </c:pt>
                <c:pt idx="3">
                  <c:v>19.059999999999999</c:v>
                </c:pt>
                <c:pt idx="4">
                  <c:v>19.03</c:v>
                </c:pt>
              </c:numCache>
            </c:numRef>
          </c:val>
          <c:extLst>
            <c:ext xmlns:c16="http://schemas.microsoft.com/office/drawing/2014/chart" uri="{C3380CC4-5D6E-409C-BE32-E72D297353CC}">
              <c16:uniqueId val="{00000000-823C-4703-81CF-72BBE00A07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823C-4703-81CF-72BBE00A07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EB-46A2-ABA5-43BED0248E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78EB-46A2-ABA5-43BED0248E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大東市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自治体職員</v>
      </c>
      <c r="AE8" s="73"/>
      <c r="AF8" s="73"/>
      <c r="AG8" s="73"/>
      <c r="AH8" s="73"/>
      <c r="AI8" s="73"/>
      <c r="AJ8" s="73"/>
      <c r="AK8" s="3"/>
      <c r="AL8" s="69">
        <f>データ!S6</f>
        <v>119452</v>
      </c>
      <c r="AM8" s="69"/>
      <c r="AN8" s="69"/>
      <c r="AO8" s="69"/>
      <c r="AP8" s="69"/>
      <c r="AQ8" s="69"/>
      <c r="AR8" s="69"/>
      <c r="AS8" s="69"/>
      <c r="AT8" s="68">
        <f>データ!T6</f>
        <v>18.27</v>
      </c>
      <c r="AU8" s="68"/>
      <c r="AV8" s="68"/>
      <c r="AW8" s="68"/>
      <c r="AX8" s="68"/>
      <c r="AY8" s="68"/>
      <c r="AZ8" s="68"/>
      <c r="BA8" s="68"/>
      <c r="BB8" s="68">
        <f>データ!U6</f>
        <v>6538.15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-3.88</v>
      </c>
      <c r="J10" s="68"/>
      <c r="K10" s="68"/>
      <c r="L10" s="68"/>
      <c r="M10" s="68"/>
      <c r="N10" s="68"/>
      <c r="O10" s="68"/>
      <c r="P10" s="68">
        <f>データ!P6</f>
        <v>0.15</v>
      </c>
      <c r="Q10" s="68"/>
      <c r="R10" s="68"/>
      <c r="S10" s="68"/>
      <c r="T10" s="68"/>
      <c r="U10" s="68"/>
      <c r="V10" s="68"/>
      <c r="W10" s="68" t="str">
        <f>データ!Q6</f>
        <v>-</v>
      </c>
      <c r="X10" s="68"/>
      <c r="Y10" s="68"/>
      <c r="Z10" s="68"/>
      <c r="AA10" s="68"/>
      <c r="AB10" s="68"/>
      <c r="AC10" s="68"/>
      <c r="AD10" s="69">
        <f>データ!R6</f>
        <v>3571</v>
      </c>
      <c r="AE10" s="69"/>
      <c r="AF10" s="69"/>
      <c r="AG10" s="69"/>
      <c r="AH10" s="69"/>
      <c r="AI10" s="69"/>
      <c r="AJ10" s="69"/>
      <c r="AK10" s="2"/>
      <c r="AL10" s="69">
        <f>データ!V6</f>
        <v>179</v>
      </c>
      <c r="AM10" s="69"/>
      <c r="AN10" s="69"/>
      <c r="AO10" s="69"/>
      <c r="AP10" s="69"/>
      <c r="AQ10" s="69"/>
      <c r="AR10" s="69"/>
      <c r="AS10" s="69"/>
      <c r="AT10" s="68">
        <f>データ!W6</f>
        <v>2.4500000000000002</v>
      </c>
      <c r="AU10" s="68"/>
      <c r="AV10" s="68"/>
      <c r="AW10" s="68"/>
      <c r="AX10" s="68"/>
      <c r="AY10" s="68"/>
      <c r="AZ10" s="68"/>
      <c r="BA10" s="68"/>
      <c r="BB10" s="68">
        <f>データ!X6</f>
        <v>73.06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yamN7j8DhSAShx3ShG13av43EEpaeVCNhzFx3Xa3Z7Fi/lgSLsla+ppL0MBVJJBWLdGbeLQ41ZT/QEadm2r2Aw==" saltValue="yI2kS0ytJr0DFfTGfsD+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272183</v>
      </c>
      <c r="D6" s="33">
        <f t="shared" si="3"/>
        <v>46</v>
      </c>
      <c r="E6" s="33">
        <f t="shared" si="3"/>
        <v>18</v>
      </c>
      <c r="F6" s="33">
        <f t="shared" si="3"/>
        <v>0</v>
      </c>
      <c r="G6" s="33">
        <f t="shared" si="3"/>
        <v>0</v>
      </c>
      <c r="H6" s="33" t="str">
        <f t="shared" si="3"/>
        <v>大阪府　大東市</v>
      </c>
      <c r="I6" s="33" t="str">
        <f t="shared" si="3"/>
        <v>法適用</v>
      </c>
      <c r="J6" s="33" t="str">
        <f t="shared" si="3"/>
        <v>下水道事業</v>
      </c>
      <c r="K6" s="33" t="str">
        <f t="shared" si="3"/>
        <v>特定地域生活排水処理</v>
      </c>
      <c r="L6" s="33" t="str">
        <f t="shared" si="3"/>
        <v>K3</v>
      </c>
      <c r="M6" s="33" t="str">
        <f t="shared" si="3"/>
        <v>自治体職員</v>
      </c>
      <c r="N6" s="34" t="str">
        <f t="shared" si="3"/>
        <v>-</v>
      </c>
      <c r="O6" s="34">
        <f t="shared" si="3"/>
        <v>-3.88</v>
      </c>
      <c r="P6" s="34">
        <f t="shared" si="3"/>
        <v>0.15</v>
      </c>
      <c r="Q6" s="34" t="str">
        <f t="shared" si="3"/>
        <v>-</v>
      </c>
      <c r="R6" s="34">
        <f t="shared" si="3"/>
        <v>3571</v>
      </c>
      <c r="S6" s="34">
        <f t="shared" si="3"/>
        <v>119452</v>
      </c>
      <c r="T6" s="34">
        <f t="shared" si="3"/>
        <v>18.27</v>
      </c>
      <c r="U6" s="34">
        <f t="shared" si="3"/>
        <v>6538.15</v>
      </c>
      <c r="V6" s="34">
        <f t="shared" si="3"/>
        <v>179</v>
      </c>
      <c r="W6" s="34">
        <f t="shared" si="3"/>
        <v>2.4500000000000002</v>
      </c>
      <c r="X6" s="34">
        <f t="shared" si="3"/>
        <v>73.06</v>
      </c>
      <c r="Y6" s="35">
        <f>IF(Y7="",NA(),Y7)</f>
        <v>48.05</v>
      </c>
      <c r="Z6" s="35">
        <f t="shared" ref="Z6:AH6" si="4">IF(Z7="",NA(),Z7)</f>
        <v>52.82</v>
      </c>
      <c r="AA6" s="35">
        <f t="shared" si="4"/>
        <v>49.81</v>
      </c>
      <c r="AB6" s="35">
        <f t="shared" si="4"/>
        <v>60.79</v>
      </c>
      <c r="AC6" s="35">
        <f t="shared" si="4"/>
        <v>60.4</v>
      </c>
      <c r="AD6" s="35">
        <f t="shared" si="4"/>
        <v>85.72</v>
      </c>
      <c r="AE6" s="35">
        <f t="shared" si="4"/>
        <v>93.44</v>
      </c>
      <c r="AF6" s="35">
        <f t="shared" si="4"/>
        <v>90.02</v>
      </c>
      <c r="AG6" s="35">
        <f t="shared" si="4"/>
        <v>93.76</v>
      </c>
      <c r="AH6" s="35">
        <f t="shared" si="4"/>
        <v>95.33</v>
      </c>
      <c r="AI6" s="34" t="str">
        <f>IF(AI7="","",IF(AI7="-","【-】","【"&amp;SUBSTITUTE(TEXT(AI7,"#,##0.00"),"-","△")&amp;"】"))</f>
        <v>【98.17】</v>
      </c>
      <c r="AJ6" s="35">
        <f>IF(AJ7="",NA(),AJ7)</f>
        <v>1016.61</v>
      </c>
      <c r="AK6" s="35">
        <f t="shared" ref="AK6:AS6" si="5">IF(AK7="",NA(),AK7)</f>
        <v>1553.95</v>
      </c>
      <c r="AL6" s="35">
        <f t="shared" si="5"/>
        <v>2170.3200000000002</v>
      </c>
      <c r="AM6" s="35">
        <f t="shared" si="5"/>
        <v>2597.5100000000002</v>
      </c>
      <c r="AN6" s="35">
        <f t="shared" si="5"/>
        <v>3043.18</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-32.450000000000003</v>
      </c>
      <c r="AV6" s="35">
        <f t="shared" ref="AV6:BD6" si="6">IF(AV7="",NA(),AV7)</f>
        <v>-63.86</v>
      </c>
      <c r="AW6" s="35">
        <f t="shared" si="6"/>
        <v>-86</v>
      </c>
      <c r="AX6" s="35">
        <f t="shared" si="6"/>
        <v>-62.25</v>
      </c>
      <c r="AY6" s="35">
        <f t="shared" si="6"/>
        <v>-24.69</v>
      </c>
      <c r="AZ6" s="35">
        <f t="shared" si="6"/>
        <v>180.07</v>
      </c>
      <c r="BA6" s="35">
        <f t="shared" si="6"/>
        <v>172.39</v>
      </c>
      <c r="BB6" s="35">
        <f t="shared" si="6"/>
        <v>113.42</v>
      </c>
      <c r="BC6" s="35">
        <f t="shared" si="6"/>
        <v>117.39</v>
      </c>
      <c r="BD6" s="35">
        <f t="shared" si="6"/>
        <v>125.61</v>
      </c>
      <c r="BE6" s="34" t="str">
        <f>IF(BE7="","",IF(BE7="-","【-】","【"&amp;SUBSTITUTE(TEXT(BE7,"#,##0.00"),"-","△")&amp;"】"))</f>
        <v>【106.38】</v>
      </c>
      <c r="BF6" s="35">
        <f>IF(BF7="",NA(),BF7)</f>
        <v>2990.09</v>
      </c>
      <c r="BG6" s="35">
        <f t="shared" ref="BG6:BO6" si="7">IF(BG7="",NA(),BG7)</f>
        <v>2979.44</v>
      </c>
      <c r="BH6" s="35">
        <f t="shared" si="7"/>
        <v>2874.23</v>
      </c>
      <c r="BI6" s="35">
        <f t="shared" si="7"/>
        <v>2706.16</v>
      </c>
      <c r="BJ6" s="35">
        <f t="shared" si="7"/>
        <v>2687.49</v>
      </c>
      <c r="BK6" s="35">
        <f t="shared" si="7"/>
        <v>413.5</v>
      </c>
      <c r="BL6" s="35">
        <f t="shared" si="7"/>
        <v>407.42</v>
      </c>
      <c r="BM6" s="35">
        <f t="shared" si="7"/>
        <v>386.46</v>
      </c>
      <c r="BN6" s="35">
        <f t="shared" si="7"/>
        <v>421.25</v>
      </c>
      <c r="BO6" s="35">
        <f t="shared" si="7"/>
        <v>398.42</v>
      </c>
      <c r="BP6" s="34" t="str">
        <f>IF(BP7="","",IF(BP7="-","【-】","【"&amp;SUBSTITUTE(TEXT(BP7,"#,##0.00"),"-","△")&amp;"】"))</f>
        <v>【314.13】</v>
      </c>
      <c r="BQ6" s="35">
        <f>IF(BQ7="",NA(),BQ7)</f>
        <v>20.13</v>
      </c>
      <c r="BR6" s="35">
        <f t="shared" ref="BR6:BZ6" si="8">IF(BR7="",NA(),BR7)</f>
        <v>19.579999999999998</v>
      </c>
      <c r="BS6" s="35">
        <f t="shared" si="8"/>
        <v>18.239999999999998</v>
      </c>
      <c r="BT6" s="35">
        <f t="shared" si="8"/>
        <v>19.059999999999999</v>
      </c>
      <c r="BU6" s="35">
        <f t="shared" si="8"/>
        <v>19.03</v>
      </c>
      <c r="BV6" s="35">
        <f t="shared" si="8"/>
        <v>55.84</v>
      </c>
      <c r="BW6" s="35">
        <f t="shared" si="8"/>
        <v>57.08</v>
      </c>
      <c r="BX6" s="35">
        <f t="shared" si="8"/>
        <v>55.85</v>
      </c>
      <c r="BY6" s="35">
        <f t="shared" si="8"/>
        <v>53.23</v>
      </c>
      <c r="BZ6" s="35">
        <f t="shared" si="8"/>
        <v>50.7</v>
      </c>
      <c r="CA6" s="34" t="str">
        <f>IF(CA7="","",IF(CA7="-","【-】","【"&amp;SUBSTITUTE(TEXT(CA7,"#,##0.00"),"-","△")&amp;"】"))</f>
        <v>【58.42】</v>
      </c>
      <c r="CB6" s="35" t="str">
        <f>IF(CB7="",NA(),CB7)</f>
        <v>-</v>
      </c>
      <c r="CC6" s="35" t="str">
        <f t="shared" ref="CC6:CK6" si="9">IF(CC7="",NA(),CC7)</f>
        <v>-</v>
      </c>
      <c r="CD6" s="35" t="str">
        <f t="shared" si="9"/>
        <v>-</v>
      </c>
      <c r="CE6" s="35" t="str">
        <f t="shared" si="9"/>
        <v>-</v>
      </c>
      <c r="CF6" s="35" t="str">
        <f t="shared" si="9"/>
        <v>-</v>
      </c>
      <c r="CG6" s="35">
        <f t="shared" si="9"/>
        <v>287.57</v>
      </c>
      <c r="CH6" s="35">
        <f t="shared" si="9"/>
        <v>286.86</v>
      </c>
      <c r="CI6" s="35">
        <f t="shared" si="9"/>
        <v>287.91000000000003</v>
      </c>
      <c r="CJ6" s="35">
        <f t="shared" si="9"/>
        <v>283.3</v>
      </c>
      <c r="CK6" s="35">
        <f t="shared" si="9"/>
        <v>289.81</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19.48</v>
      </c>
      <c r="DJ6" s="35">
        <f t="shared" ref="DJ6:DR6" si="12">IF(DJ7="",NA(),DJ7)</f>
        <v>28.63</v>
      </c>
      <c r="DK6" s="35">
        <f t="shared" si="12"/>
        <v>38.4</v>
      </c>
      <c r="DL6" s="35">
        <f t="shared" si="12"/>
        <v>48.17</v>
      </c>
      <c r="DM6" s="35">
        <f t="shared" si="12"/>
        <v>56.84</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272183</v>
      </c>
      <c r="D7" s="37">
        <v>46</v>
      </c>
      <c r="E7" s="37">
        <v>18</v>
      </c>
      <c r="F7" s="37">
        <v>0</v>
      </c>
      <c r="G7" s="37">
        <v>0</v>
      </c>
      <c r="H7" s="37" t="s">
        <v>96</v>
      </c>
      <c r="I7" s="37" t="s">
        <v>97</v>
      </c>
      <c r="J7" s="37" t="s">
        <v>98</v>
      </c>
      <c r="K7" s="37" t="s">
        <v>99</v>
      </c>
      <c r="L7" s="37" t="s">
        <v>100</v>
      </c>
      <c r="M7" s="37" t="s">
        <v>101</v>
      </c>
      <c r="N7" s="38" t="s">
        <v>102</v>
      </c>
      <c r="O7" s="38">
        <v>-3.88</v>
      </c>
      <c r="P7" s="38">
        <v>0.15</v>
      </c>
      <c r="Q7" s="38" t="s">
        <v>102</v>
      </c>
      <c r="R7" s="38">
        <v>3571</v>
      </c>
      <c r="S7" s="38">
        <v>119452</v>
      </c>
      <c r="T7" s="38">
        <v>18.27</v>
      </c>
      <c r="U7" s="38">
        <v>6538.15</v>
      </c>
      <c r="V7" s="38">
        <v>179</v>
      </c>
      <c r="W7" s="38">
        <v>2.4500000000000002</v>
      </c>
      <c r="X7" s="38">
        <v>73.06</v>
      </c>
      <c r="Y7" s="38">
        <v>48.05</v>
      </c>
      <c r="Z7" s="38">
        <v>52.82</v>
      </c>
      <c r="AA7" s="38">
        <v>49.81</v>
      </c>
      <c r="AB7" s="38">
        <v>60.79</v>
      </c>
      <c r="AC7" s="38">
        <v>60.4</v>
      </c>
      <c r="AD7" s="38">
        <v>85.72</v>
      </c>
      <c r="AE7" s="38">
        <v>93.44</v>
      </c>
      <c r="AF7" s="38">
        <v>90.02</v>
      </c>
      <c r="AG7" s="38">
        <v>93.76</v>
      </c>
      <c r="AH7" s="38">
        <v>95.33</v>
      </c>
      <c r="AI7" s="38">
        <v>98.17</v>
      </c>
      <c r="AJ7" s="38">
        <v>1016.61</v>
      </c>
      <c r="AK7" s="38">
        <v>1553.95</v>
      </c>
      <c r="AL7" s="38">
        <v>2170.3200000000002</v>
      </c>
      <c r="AM7" s="38">
        <v>2597.5100000000002</v>
      </c>
      <c r="AN7" s="38">
        <v>3043.18</v>
      </c>
      <c r="AO7" s="38">
        <v>129.72999999999999</v>
      </c>
      <c r="AP7" s="38">
        <v>123.58</v>
      </c>
      <c r="AQ7" s="38">
        <v>221.28</v>
      </c>
      <c r="AR7" s="38">
        <v>173.09</v>
      </c>
      <c r="AS7" s="38">
        <v>162.82</v>
      </c>
      <c r="AT7" s="38">
        <v>92.2</v>
      </c>
      <c r="AU7" s="38">
        <v>-32.450000000000003</v>
      </c>
      <c r="AV7" s="38">
        <v>-63.86</v>
      </c>
      <c r="AW7" s="38">
        <v>-86</v>
      </c>
      <c r="AX7" s="38">
        <v>-62.25</v>
      </c>
      <c r="AY7" s="38">
        <v>-24.69</v>
      </c>
      <c r="AZ7" s="38">
        <v>180.07</v>
      </c>
      <c r="BA7" s="38">
        <v>172.39</v>
      </c>
      <c r="BB7" s="38">
        <v>113.42</v>
      </c>
      <c r="BC7" s="38">
        <v>117.39</v>
      </c>
      <c r="BD7" s="38">
        <v>125.61</v>
      </c>
      <c r="BE7" s="38">
        <v>106.38</v>
      </c>
      <c r="BF7" s="38">
        <v>2990.09</v>
      </c>
      <c r="BG7" s="38">
        <v>2979.44</v>
      </c>
      <c r="BH7" s="38">
        <v>2874.23</v>
      </c>
      <c r="BI7" s="38">
        <v>2706.16</v>
      </c>
      <c r="BJ7" s="38">
        <v>2687.49</v>
      </c>
      <c r="BK7" s="38">
        <v>413.5</v>
      </c>
      <c r="BL7" s="38">
        <v>407.42</v>
      </c>
      <c r="BM7" s="38">
        <v>386.46</v>
      </c>
      <c r="BN7" s="38">
        <v>421.25</v>
      </c>
      <c r="BO7" s="38">
        <v>398.42</v>
      </c>
      <c r="BP7" s="38">
        <v>314.13</v>
      </c>
      <c r="BQ7" s="38">
        <v>20.13</v>
      </c>
      <c r="BR7" s="38">
        <v>19.579999999999998</v>
      </c>
      <c r="BS7" s="38">
        <v>18.239999999999998</v>
      </c>
      <c r="BT7" s="38">
        <v>19.059999999999999</v>
      </c>
      <c r="BU7" s="38">
        <v>19.03</v>
      </c>
      <c r="BV7" s="38">
        <v>55.84</v>
      </c>
      <c r="BW7" s="38">
        <v>57.08</v>
      </c>
      <c r="BX7" s="38">
        <v>55.85</v>
      </c>
      <c r="BY7" s="38">
        <v>53.23</v>
      </c>
      <c r="BZ7" s="38">
        <v>50.7</v>
      </c>
      <c r="CA7" s="38">
        <v>58.42</v>
      </c>
      <c r="CB7" s="38" t="s">
        <v>102</v>
      </c>
      <c r="CC7" s="38" t="s">
        <v>102</v>
      </c>
      <c r="CD7" s="38" t="s">
        <v>102</v>
      </c>
      <c r="CE7" s="38" t="s">
        <v>102</v>
      </c>
      <c r="CF7" s="38" t="s">
        <v>102</v>
      </c>
      <c r="CG7" s="38">
        <v>287.57</v>
      </c>
      <c r="CH7" s="38">
        <v>286.86</v>
      </c>
      <c r="CI7" s="38">
        <v>287.91000000000003</v>
      </c>
      <c r="CJ7" s="38">
        <v>283.3</v>
      </c>
      <c r="CK7" s="38">
        <v>289.81</v>
      </c>
      <c r="CL7" s="38">
        <v>282.27999999999997</v>
      </c>
      <c r="CM7" s="38" t="s">
        <v>102</v>
      </c>
      <c r="CN7" s="38" t="s">
        <v>102</v>
      </c>
      <c r="CO7" s="38" t="s">
        <v>102</v>
      </c>
      <c r="CP7" s="38" t="s">
        <v>102</v>
      </c>
      <c r="CQ7" s="38" t="s">
        <v>102</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19.48</v>
      </c>
      <c r="DJ7" s="38">
        <v>28.63</v>
      </c>
      <c r="DK7" s="38">
        <v>38.4</v>
      </c>
      <c r="DL7" s="38">
        <v>48.17</v>
      </c>
      <c r="DM7" s="38">
        <v>56.84</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3427</cp:lastModifiedBy>
  <dcterms:created xsi:type="dcterms:W3CDTF">2021-12-03T07:39:39Z</dcterms:created>
  <dcterms:modified xsi:type="dcterms:W3CDTF">2022-01-18T00:32:23Z</dcterms:modified>
  <cp:category/>
</cp:coreProperties>
</file>