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2003sv30\水道総務課\★下水道\経営比較分析\H29\"/>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W8" i="4" s="1"/>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I10" i="4"/>
  <c r="BB8" i="4"/>
  <c r="AL8" i="4"/>
  <c r="P8" i="4"/>
  <c r="B6" i="4"/>
  <c r="C10" i="5" l="1"/>
  <c r="D10" i="5"/>
  <c r="E10" i="5"/>
  <c r="B10" i="5"/>
</calcChain>
</file>

<file path=xl/sharedStrings.xml><?xml version="1.0" encoding="utf-8"?>
<sst xmlns="http://schemas.openxmlformats.org/spreadsheetml/2006/main" count="303" uniqueCount="123">
  <si>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</si>
  <si>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</si>
  <si>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</si>
  <si>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</si>
  <si>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</si>
  <si>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</si>
  <si>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</si>
  <si>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</si>
  <si>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</si>
  <si>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</si>
  <si>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</si>
  <si>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</si>
  <si>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</si>
  <si>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</si>
  <si>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</si>
  <si>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</si>
  <si>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</si>
  <si>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</si>
  <si>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</si>
  <si>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</si>
  <si>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</si>
  <si>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</si>
  <si>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</si>
  <si>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</si>
  <si>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</si>
  <si>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</si>
  <si>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</si>
  <si>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</si>
  <si>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</si>
  <si>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</si>
  <si>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</si>
  <si>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</si>
  <si>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</si>
  <si>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</si>
  <si>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</si>
  <si>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</si>
  <si>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</si>
  <si>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</si>
  <si>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</si>
  <si>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</si>
  <si>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</si>
  <si>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</si>
  <si>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</si>
  <si>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</si>
  <si>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</si>
  <si>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</si>
  <si>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</si>
  <si>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</si>
  <si>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</si>
  <si>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</si>
  <si>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</si>
  <si>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</si>
  <si>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</si>
  <si>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</si>
  <si>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</si>
  <si>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</si>
  <si>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</si>
  <si>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</si>
  <si>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</si>
  <si>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</si>
  <si>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</si>
  <si>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</si>
  <si>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</si>
  <si>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</si>
  <si>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</si>
  <si>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</si>
  <si>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</si>
  <si>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</si>
  <si>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</si>
  <si>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</si>
  <si>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</si>
  <si>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</si>
  <si>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</si>
  <si>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</si>
  <si>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</si>
  <si>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</si>
  <si>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</si>
  <si>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</si>
  <si>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</si>
  <si>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</si>
  <si>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</si>
  <si>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</si>
  <si>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</si>
  <si>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</si>
  <si>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</si>
  <si>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</si>
  <si>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</si>
  <si>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</si>
  <si>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</si>
  <si>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</si>
  <si>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</si>
  <si>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</si>
  <si>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</si>
  <si>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</si>
  <si>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</si>
  <si>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</si>
  <si>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</si>
  <si>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</si>
  <si>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</si>
  <si>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</si>
  <si>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</si>
  <si>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</si>
  <si>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</si>
  <si>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</si>
  <si>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</si>
  <si>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</si>
  <si>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</si>
  <si>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</si>
  <si>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大東市</t>
  </si>
  <si>
    <t>法適用</t>
  </si>
  <si>
    <t>下水道事業</t>
  </si>
  <si>
    <t>公共下水道</t>
  </si>
  <si>
    <t>Aa</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</si>
  <si>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</si>
  <si>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</si>
  <si>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</si>
  <si>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</si>
  <si>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</si>
  <si>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</si>
  <si>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昭和47年の供用開始から40年以上が経過しており、今後は管路の老朽化による管渠改築費の増加等によって、各指標の悪化が見込まれる。それに向けて経営の健全化を図るのが今後の目標である。
平成29年度に料金を改定して収益の改善を図るとともに、平成31年度までに経営戦略を策定し、経営の効率化を図る予定である。</t>
    <rPh sb="0" eb="2">
      <t>ショウワ</t>
    </rPh>
    <rPh sb="4" eb="5">
      <t>ネン</t>
    </rPh>
    <rPh sb="6" eb="8">
      <t>キョウヨウ</t>
    </rPh>
    <rPh sb="8" eb="10">
      <t>カイシ</t>
    </rPh>
    <rPh sb="14" eb="15">
      <t>ネン</t>
    </rPh>
    <rPh sb="15" eb="17">
      <t>イジョウ</t>
    </rPh>
    <rPh sb="18" eb="20">
      <t>ケイカ</t>
    </rPh>
    <rPh sb="25" eb="27">
      <t>コンゴ</t>
    </rPh>
    <rPh sb="28" eb="30">
      <t>カンロ</t>
    </rPh>
    <rPh sb="31" eb="34">
      <t>ロウキュウカ</t>
    </rPh>
    <rPh sb="37" eb="39">
      <t>カンキョ</t>
    </rPh>
    <rPh sb="39" eb="42">
      <t>カイチクヒ</t>
    </rPh>
    <rPh sb="43" eb="45">
      <t>ゾウカ</t>
    </rPh>
    <rPh sb="45" eb="46">
      <t>ナド</t>
    </rPh>
    <rPh sb="51" eb="54">
      <t>カクシヒョウ</t>
    </rPh>
    <rPh sb="55" eb="57">
      <t>アッカ</t>
    </rPh>
    <rPh sb="58" eb="60">
      <t>ミコ</t>
    </rPh>
    <rPh sb="67" eb="68">
      <t>ム</t>
    </rPh>
    <rPh sb="70" eb="72">
      <t>ケイエイ</t>
    </rPh>
    <rPh sb="73" eb="76">
      <t>ケンゼンカ</t>
    </rPh>
    <rPh sb="77" eb="78">
      <t>ハカ</t>
    </rPh>
    <rPh sb="81" eb="83">
      <t>コンゴ</t>
    </rPh>
    <rPh sb="84" eb="86">
      <t>モクヒョウ</t>
    </rPh>
    <rPh sb="91" eb="93">
      <t>ヘイセイ</t>
    </rPh>
    <rPh sb="95" eb="96">
      <t>ネン</t>
    </rPh>
    <rPh sb="96" eb="97">
      <t>ド</t>
    </rPh>
    <rPh sb="98" eb="100">
      <t>リョウキン</t>
    </rPh>
    <rPh sb="101" eb="103">
      <t>カイテイ</t>
    </rPh>
    <rPh sb="105" eb="107">
      <t>シュウエキ</t>
    </rPh>
    <rPh sb="108" eb="110">
      <t>カイゼン</t>
    </rPh>
    <rPh sb="111" eb="112">
      <t>ハカ</t>
    </rPh>
    <rPh sb="118" eb="120">
      <t>ヘイセイ</t>
    </rPh>
    <rPh sb="122" eb="124">
      <t>ネンド</t>
    </rPh>
    <rPh sb="127" eb="129">
      <t>ケイエイ</t>
    </rPh>
    <rPh sb="129" eb="131">
      <t>センリャク</t>
    </rPh>
    <rPh sb="132" eb="134">
      <t>サクテイ</t>
    </rPh>
    <rPh sb="136" eb="138">
      <t>ケイエイ</t>
    </rPh>
    <rPh sb="139" eb="142">
      <t>コウリツカ</t>
    </rPh>
    <rPh sb="143" eb="144">
      <t>ハカ</t>
    </rPh>
    <rPh sb="145" eb="147">
      <t>ヨテイ</t>
    </rPh>
    <phoneticPr fontId="4"/>
  </si>
  <si>
    <t>自治体職員</t>
    <rPh sb="0" eb="3">
      <t>ジチタイ</t>
    </rPh>
    <rPh sb="3" eb="5">
      <t>ショクイン</t>
    </rPh>
    <phoneticPr fontId="4"/>
  </si>
  <si>
    <t>現状、施設の耐用年数である50年を経過する管路がないため、②管渠老朽化率は計上していない。また、人口普及率100%を目指して新設工事を優先して推進していることから、③管渠改善率も計上していない状況である。
なお、有形固定資産減価償却率は低い値であるが、平成27年度に法適用したばかりであることが影響している。</t>
    <rPh sb="0" eb="2">
      <t>ゲンジョウ</t>
    </rPh>
    <rPh sb="3" eb="5">
      <t>シセツ</t>
    </rPh>
    <rPh sb="6" eb="8">
      <t>タイヨウ</t>
    </rPh>
    <rPh sb="8" eb="10">
      <t>ネンスウ</t>
    </rPh>
    <rPh sb="15" eb="16">
      <t>ネン</t>
    </rPh>
    <rPh sb="17" eb="19">
      <t>ケイカ</t>
    </rPh>
    <rPh sb="21" eb="23">
      <t>カンロ</t>
    </rPh>
    <rPh sb="30" eb="32">
      <t>カンキョ</t>
    </rPh>
    <rPh sb="32" eb="35">
      <t>ロウキュウカ</t>
    </rPh>
    <rPh sb="35" eb="36">
      <t>リツ</t>
    </rPh>
    <rPh sb="37" eb="39">
      <t>ケイジョウ</t>
    </rPh>
    <rPh sb="48" eb="50">
      <t>ジンコウ</t>
    </rPh>
    <rPh sb="50" eb="53">
      <t>フキュウリツ</t>
    </rPh>
    <rPh sb="58" eb="60">
      <t>メザ</t>
    </rPh>
    <rPh sb="62" eb="64">
      <t>シンセツ</t>
    </rPh>
    <rPh sb="64" eb="66">
      <t>コウジ</t>
    </rPh>
    <rPh sb="67" eb="69">
      <t>ユウセン</t>
    </rPh>
    <rPh sb="71" eb="73">
      <t>スイシン</t>
    </rPh>
    <rPh sb="83" eb="85">
      <t>カンキョ</t>
    </rPh>
    <rPh sb="85" eb="88">
      <t>カイゼンリツ</t>
    </rPh>
    <rPh sb="89" eb="91">
      <t>ケイジョウ</t>
    </rPh>
    <rPh sb="96" eb="98">
      <t>ジョウキョウ</t>
    </rPh>
    <rPh sb="106" eb="108">
      <t>ユウケイ</t>
    </rPh>
    <rPh sb="108" eb="112">
      <t>コテイシサン</t>
    </rPh>
    <rPh sb="112" eb="114">
      <t>ゲンカ</t>
    </rPh>
    <rPh sb="114" eb="117">
      <t>ショウキャクリツ</t>
    </rPh>
    <rPh sb="118" eb="119">
      <t>ヒク</t>
    </rPh>
    <rPh sb="120" eb="121">
      <t>アタイ</t>
    </rPh>
    <rPh sb="126" eb="128">
      <t>ヘイセイ</t>
    </rPh>
    <rPh sb="130" eb="132">
      <t>ネンド</t>
    </rPh>
    <rPh sb="133" eb="136">
      <t>ホウテキヨウ</t>
    </rPh>
    <rPh sb="147" eb="149">
      <t>エイキョウ</t>
    </rPh>
    <phoneticPr fontId="4"/>
  </si>
  <si>
    <t>平成27年度に法適用したため、平成24年度から26年度にかけては本表に数値を計上していない。
①経常収支比率は前年度から改善し、100%を超えることができた。収入面で繰入金の増加、支出面で支払利息の減少があったことが要因となっている。しかしながら②累積欠損金比率を解消するには至らず、また依然として支払能力を示す③流動比率も低い値である。
⑥の汚水処理原価は維持管理費に占める雨水処理費の割合が増加したため、相対的に汚水処理費が減少した。それに伴って⑤の経費回収率が改善している。
⑦施設利用率について、単独処理場を設置していないため、当該値を計上していない。
⑧水洗化率について、類似団体と比較して上回っているものの、100%には至っていないため、引き続き水洗化の促進活動に取り組んでいく。</t>
    <rPh sb="0" eb="2">
      <t>ヘイセイ</t>
    </rPh>
    <rPh sb="4" eb="5">
      <t>ネン</t>
    </rPh>
    <rPh sb="5" eb="6">
      <t>ド</t>
    </rPh>
    <rPh sb="7" eb="10">
      <t>ホウテキヨウ</t>
    </rPh>
    <rPh sb="15" eb="17">
      <t>ヘイセイ</t>
    </rPh>
    <rPh sb="19" eb="21">
      <t>ネンド</t>
    </rPh>
    <rPh sb="25" eb="27">
      <t>ネンド</t>
    </rPh>
    <rPh sb="32" eb="33">
      <t>ホン</t>
    </rPh>
    <rPh sb="33" eb="34">
      <t>ヒョウ</t>
    </rPh>
    <rPh sb="35" eb="37">
      <t>スウチ</t>
    </rPh>
    <rPh sb="38" eb="40">
      <t>ケイジョウ</t>
    </rPh>
    <rPh sb="49" eb="51">
      <t>ケイジョウ</t>
    </rPh>
    <rPh sb="51" eb="53">
      <t>シュウシ</t>
    </rPh>
    <rPh sb="53" eb="55">
      <t>ヒリツ</t>
    </rPh>
    <rPh sb="56" eb="59">
      <t>ゼンネンド</t>
    </rPh>
    <rPh sb="61" eb="63">
      <t>カイゼン</t>
    </rPh>
    <rPh sb="70" eb="71">
      <t>コ</t>
    </rPh>
    <rPh sb="80" eb="83">
      <t>シュウニュウメン</t>
    </rPh>
    <rPh sb="84" eb="87">
      <t>クリイレキン</t>
    </rPh>
    <rPh sb="88" eb="90">
      <t>ゾウカ</t>
    </rPh>
    <rPh sb="91" eb="94">
      <t>シシュツメン</t>
    </rPh>
    <rPh sb="95" eb="97">
      <t>シハライ</t>
    </rPh>
    <rPh sb="97" eb="99">
      <t>リソク</t>
    </rPh>
    <rPh sb="100" eb="102">
      <t>ゲンショウ</t>
    </rPh>
    <rPh sb="109" eb="111">
      <t>ヨウイン</t>
    </rPh>
    <rPh sb="125" eb="127">
      <t>ルイセキ</t>
    </rPh>
    <rPh sb="127" eb="129">
      <t>ケッソン</t>
    </rPh>
    <rPh sb="129" eb="130">
      <t>キン</t>
    </rPh>
    <rPh sb="130" eb="132">
      <t>ヒリツ</t>
    </rPh>
    <rPh sb="133" eb="135">
      <t>カイショウ</t>
    </rPh>
    <rPh sb="139" eb="140">
      <t>イタ</t>
    </rPh>
    <rPh sb="145" eb="147">
      <t>イゼン</t>
    </rPh>
    <rPh sb="150" eb="152">
      <t>シハライ</t>
    </rPh>
    <rPh sb="152" eb="154">
      <t>ノウリョク</t>
    </rPh>
    <rPh sb="155" eb="156">
      <t>シメ</t>
    </rPh>
    <rPh sb="158" eb="160">
      <t>リュウドウ</t>
    </rPh>
    <rPh sb="160" eb="162">
      <t>ヒリツ</t>
    </rPh>
    <rPh sb="163" eb="164">
      <t>ヒク</t>
    </rPh>
    <rPh sb="165" eb="166">
      <t>アタイ</t>
    </rPh>
    <rPh sb="174" eb="176">
      <t>オスイ</t>
    </rPh>
    <rPh sb="176" eb="178">
      <t>ショリ</t>
    </rPh>
    <rPh sb="178" eb="180">
      <t>ゲンカ</t>
    </rPh>
    <rPh sb="181" eb="183">
      <t>イジ</t>
    </rPh>
    <rPh sb="183" eb="186">
      <t>カンリヒ</t>
    </rPh>
    <rPh sb="187" eb="188">
      <t>シ</t>
    </rPh>
    <rPh sb="190" eb="192">
      <t>ウスイ</t>
    </rPh>
    <rPh sb="192" eb="195">
      <t>ショリヒ</t>
    </rPh>
    <rPh sb="196" eb="198">
      <t>ワリアイ</t>
    </rPh>
    <rPh sb="199" eb="201">
      <t>ゾウカ</t>
    </rPh>
    <rPh sb="206" eb="209">
      <t>ソウタイテキ</t>
    </rPh>
    <rPh sb="210" eb="212">
      <t>オスイ</t>
    </rPh>
    <rPh sb="212" eb="214">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</si>
</sst>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300252272"/>
        <c:axId val="30025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0.16</c:v>
                </c:pt>
              </c:numCache>
            </c:numRef>
          </c:val>
          <c:smooth val="0"/>
        </c:ser>
        <c:dLbls>
          <c:showLegendKey val="0"/>
          <c:showVal val="0"/>
          <c:showCatName val="0"/>
          <c:showSerName val="0"/>
          <c:showPercent val="0"/>
          <c:showBubbleSize val="0"/>
        </c:dLbls>
        <c:marker val="1"/>
        <c:smooth val="0"/>
        <c:axId val="300252272"/>
        <c:axId val="300253840"/>
      </c:lineChart>
      <c:dateAx>
        <c:axId val="300252272"/>
        <c:scaling>
          <c:orientation val="minMax"/>
        </c:scaling>
        <c:delete val="1"/>
        <c:axPos val="b"/>
        <c:numFmt formatCode="ge" sourceLinked="1"/>
        <c:majorTickMark val="none"/>
        <c:minorTickMark val="none"/>
        <c:tickLblPos val="none"/>
        <c:crossAx val="300253840"/>
        <c:crosses val="autoZero"/>
        <c:auto val="1"/>
        <c:lblOffset val="100"/>
        <c:baseTimeUnit val="years"/>
      </c:dateAx>
      <c:valAx>
        <c:axId val="30025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25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3273768"/>
        <c:axId val="30327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64.81</c:v>
                </c:pt>
                <c:pt idx="4">
                  <c:v>64.66</c:v>
                </c:pt>
              </c:numCache>
            </c:numRef>
          </c:val>
          <c:smooth val="0"/>
        </c:ser>
        <c:dLbls>
          <c:showLegendKey val="0"/>
          <c:showVal val="0"/>
          <c:showCatName val="0"/>
          <c:showSerName val="0"/>
          <c:showPercent val="0"/>
          <c:showBubbleSize val="0"/>
        </c:dLbls>
        <c:marker val="1"/>
        <c:smooth val="0"/>
        <c:axId val="303273768"/>
        <c:axId val="303278472"/>
      </c:lineChart>
      <c:dateAx>
        <c:axId val="303273768"/>
        <c:scaling>
          <c:orientation val="minMax"/>
        </c:scaling>
        <c:delete val="1"/>
        <c:axPos val="b"/>
        <c:numFmt formatCode="ge" sourceLinked="1"/>
        <c:majorTickMark val="none"/>
        <c:minorTickMark val="none"/>
        <c:tickLblPos val="none"/>
        <c:crossAx val="303278472"/>
        <c:crosses val="autoZero"/>
        <c:auto val="1"/>
        <c:lblOffset val="100"/>
        <c:baseTimeUnit val="years"/>
      </c:dateAx>
      <c:valAx>
        <c:axId val="30327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7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97.24</c:v>
                </c:pt>
                <c:pt idx="4">
                  <c:v>97.17</c:v>
                </c:pt>
              </c:numCache>
            </c:numRef>
          </c:val>
        </c:ser>
        <c:dLbls>
          <c:showLegendKey val="0"/>
          <c:showVal val="0"/>
          <c:showCatName val="0"/>
          <c:showSerName val="0"/>
          <c:showPercent val="0"/>
          <c:showBubbleSize val="0"/>
        </c:dLbls>
        <c:gapWidth val="150"/>
        <c:axId val="303273376"/>
        <c:axId val="3032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96.89</c:v>
                </c:pt>
                <c:pt idx="4">
                  <c:v>97.08</c:v>
                </c:pt>
              </c:numCache>
            </c:numRef>
          </c:val>
          <c:smooth val="0"/>
        </c:ser>
        <c:dLbls>
          <c:showLegendKey val="0"/>
          <c:showVal val="0"/>
          <c:showCatName val="0"/>
          <c:showSerName val="0"/>
          <c:showPercent val="0"/>
          <c:showBubbleSize val="0"/>
        </c:dLbls>
        <c:marker val="1"/>
        <c:smooth val="0"/>
        <c:axId val="303273376"/>
        <c:axId val="303271808"/>
      </c:lineChart>
      <c:dateAx>
        <c:axId val="303273376"/>
        <c:scaling>
          <c:orientation val="minMax"/>
        </c:scaling>
        <c:delete val="1"/>
        <c:axPos val="b"/>
        <c:numFmt formatCode="ge" sourceLinked="1"/>
        <c:majorTickMark val="none"/>
        <c:minorTickMark val="none"/>
        <c:tickLblPos val="none"/>
        <c:crossAx val="303271808"/>
        <c:crosses val="autoZero"/>
        <c:auto val="1"/>
        <c:lblOffset val="100"/>
        <c:baseTimeUnit val="years"/>
      </c:dateAx>
      <c:valAx>
        <c:axId val="3032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96.02</c:v>
                </c:pt>
                <c:pt idx="4">
                  <c:v>100.83</c:v>
                </c:pt>
              </c:numCache>
            </c:numRef>
          </c:val>
        </c:ser>
        <c:dLbls>
          <c:showLegendKey val="0"/>
          <c:showVal val="0"/>
          <c:showCatName val="0"/>
          <c:showSerName val="0"/>
          <c:showPercent val="0"/>
          <c:showBubbleSize val="0"/>
        </c:dLbls>
        <c:gapWidth val="150"/>
        <c:axId val="302105664"/>
        <c:axId val="3021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110.25</c:v>
                </c:pt>
                <c:pt idx="4">
                  <c:v>109.82</c:v>
                </c:pt>
              </c:numCache>
            </c:numRef>
          </c:val>
          <c:smooth val="0"/>
        </c:ser>
        <c:dLbls>
          <c:showLegendKey val="0"/>
          <c:showVal val="0"/>
          <c:showCatName val="0"/>
          <c:showSerName val="0"/>
          <c:showPercent val="0"/>
          <c:showBubbleSize val="0"/>
        </c:dLbls>
        <c:marker val="1"/>
        <c:smooth val="0"/>
        <c:axId val="302105664"/>
        <c:axId val="302102528"/>
      </c:lineChart>
      <c:dateAx>
        <c:axId val="302105664"/>
        <c:scaling>
          <c:orientation val="minMax"/>
        </c:scaling>
        <c:delete val="1"/>
        <c:axPos val="b"/>
        <c:numFmt formatCode="ge" sourceLinked="1"/>
        <c:majorTickMark val="none"/>
        <c:minorTickMark val="none"/>
        <c:tickLblPos val="none"/>
        <c:crossAx val="302102528"/>
        <c:crosses val="autoZero"/>
        <c:auto val="1"/>
        <c:lblOffset val="100"/>
        <c:baseTimeUnit val="years"/>
      </c:dateAx>
      <c:valAx>
        <c:axId val="3021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1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3.03</c:v>
                </c:pt>
                <c:pt idx="4">
                  <c:v>6.04</c:v>
                </c:pt>
              </c:numCache>
            </c:numRef>
          </c:val>
        </c:ser>
        <c:dLbls>
          <c:showLegendKey val="0"/>
          <c:showVal val="0"/>
          <c:showCatName val="0"/>
          <c:showSerName val="0"/>
          <c:showPercent val="0"/>
          <c:showBubbleSize val="0"/>
        </c:dLbls>
        <c:gapWidth val="150"/>
        <c:axId val="302104096"/>
        <c:axId val="30210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25.8</c:v>
                </c:pt>
                <c:pt idx="4">
                  <c:v>25.28</c:v>
                </c:pt>
              </c:numCache>
            </c:numRef>
          </c:val>
          <c:smooth val="0"/>
        </c:ser>
        <c:dLbls>
          <c:showLegendKey val="0"/>
          <c:showVal val="0"/>
          <c:showCatName val="0"/>
          <c:showSerName val="0"/>
          <c:showPercent val="0"/>
          <c:showBubbleSize val="0"/>
        </c:dLbls>
        <c:marker val="1"/>
        <c:smooth val="0"/>
        <c:axId val="302104096"/>
        <c:axId val="302104880"/>
      </c:lineChart>
      <c:dateAx>
        <c:axId val="302104096"/>
        <c:scaling>
          <c:orientation val="minMax"/>
        </c:scaling>
        <c:delete val="1"/>
        <c:axPos val="b"/>
        <c:numFmt formatCode="ge" sourceLinked="1"/>
        <c:majorTickMark val="none"/>
        <c:minorTickMark val="none"/>
        <c:tickLblPos val="none"/>
        <c:crossAx val="302104880"/>
        <c:crosses val="autoZero"/>
        <c:auto val="1"/>
        <c:lblOffset val="100"/>
        <c:baseTimeUnit val="years"/>
      </c:dateAx>
      <c:valAx>
        <c:axId val="30210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1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302103704"/>
        <c:axId val="30210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3.39</c:v>
                </c:pt>
                <c:pt idx="4">
                  <c:v>4.08</c:v>
                </c:pt>
              </c:numCache>
            </c:numRef>
          </c:val>
          <c:smooth val="0"/>
        </c:ser>
        <c:dLbls>
          <c:showLegendKey val="0"/>
          <c:showVal val="0"/>
          <c:showCatName val="0"/>
          <c:showSerName val="0"/>
          <c:showPercent val="0"/>
          <c:showBubbleSize val="0"/>
        </c:dLbls>
        <c:marker val="1"/>
        <c:smooth val="0"/>
        <c:axId val="302103704"/>
        <c:axId val="302101744"/>
      </c:lineChart>
      <c:dateAx>
        <c:axId val="302103704"/>
        <c:scaling>
          <c:orientation val="minMax"/>
        </c:scaling>
        <c:delete val="1"/>
        <c:axPos val="b"/>
        <c:numFmt formatCode="ge" sourceLinked="1"/>
        <c:majorTickMark val="none"/>
        <c:minorTickMark val="none"/>
        <c:tickLblPos val="none"/>
        <c:crossAx val="302101744"/>
        <c:crosses val="autoZero"/>
        <c:auto val="1"/>
        <c:lblOffset val="100"/>
        <c:baseTimeUnit val="years"/>
      </c:dateAx>
      <c:valAx>
        <c:axId val="30210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10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6.3</c:v>
                </c:pt>
                <c:pt idx="4">
                  <c:v>4.7</c:v>
                </c:pt>
              </c:numCache>
            </c:numRef>
          </c:val>
        </c:ser>
        <c:dLbls>
          <c:showLegendKey val="0"/>
          <c:showVal val="0"/>
          <c:showCatName val="0"/>
          <c:showSerName val="0"/>
          <c:showPercent val="0"/>
          <c:showBubbleSize val="0"/>
        </c:dLbls>
        <c:gapWidth val="150"/>
        <c:axId val="302102136"/>
        <c:axId val="30210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0.6</c:v>
                </c:pt>
                <c:pt idx="4">
                  <c:v>0.45</c:v>
                </c:pt>
              </c:numCache>
            </c:numRef>
          </c:val>
          <c:smooth val="0"/>
        </c:ser>
        <c:dLbls>
          <c:showLegendKey val="0"/>
          <c:showVal val="0"/>
          <c:showCatName val="0"/>
          <c:showSerName val="0"/>
          <c:showPercent val="0"/>
          <c:showBubbleSize val="0"/>
        </c:dLbls>
        <c:marker val="1"/>
        <c:smooth val="0"/>
        <c:axId val="302102136"/>
        <c:axId val="302108408"/>
      </c:lineChart>
      <c:dateAx>
        <c:axId val="302102136"/>
        <c:scaling>
          <c:orientation val="minMax"/>
        </c:scaling>
        <c:delete val="1"/>
        <c:axPos val="b"/>
        <c:numFmt formatCode="ge" sourceLinked="1"/>
        <c:majorTickMark val="none"/>
        <c:minorTickMark val="none"/>
        <c:tickLblPos val="none"/>
        <c:crossAx val="302108408"/>
        <c:crosses val="autoZero"/>
        <c:auto val="1"/>
        <c:lblOffset val="100"/>
        <c:baseTimeUnit val="years"/>
      </c:dateAx>
      <c:valAx>
        <c:axId val="30210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10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7.87</c:v>
                </c:pt>
                <c:pt idx="4">
                  <c:v>13.12</c:v>
                </c:pt>
              </c:numCache>
            </c:numRef>
          </c:val>
        </c:ser>
        <c:dLbls>
          <c:showLegendKey val="0"/>
          <c:showVal val="0"/>
          <c:showCatName val="0"/>
          <c:showSerName val="0"/>
          <c:showPercent val="0"/>
          <c:showBubbleSize val="0"/>
        </c:dLbls>
        <c:gapWidth val="150"/>
        <c:axId val="302107232"/>
        <c:axId val="30210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65.17</c:v>
                </c:pt>
                <c:pt idx="4">
                  <c:v>67.7</c:v>
                </c:pt>
              </c:numCache>
            </c:numRef>
          </c:val>
          <c:smooth val="0"/>
        </c:ser>
        <c:dLbls>
          <c:showLegendKey val="0"/>
          <c:showVal val="0"/>
          <c:showCatName val="0"/>
          <c:showSerName val="0"/>
          <c:showPercent val="0"/>
          <c:showBubbleSize val="0"/>
        </c:dLbls>
        <c:marker val="1"/>
        <c:smooth val="0"/>
        <c:axId val="302107232"/>
        <c:axId val="302105272"/>
      </c:lineChart>
      <c:dateAx>
        <c:axId val="302107232"/>
        <c:scaling>
          <c:orientation val="minMax"/>
        </c:scaling>
        <c:delete val="1"/>
        <c:axPos val="b"/>
        <c:numFmt formatCode="ge" sourceLinked="1"/>
        <c:majorTickMark val="none"/>
        <c:minorTickMark val="none"/>
        <c:tickLblPos val="none"/>
        <c:crossAx val="302105272"/>
        <c:crosses val="autoZero"/>
        <c:auto val="1"/>
        <c:lblOffset val="100"/>
        <c:baseTimeUnit val="years"/>
      </c:dateAx>
      <c:valAx>
        <c:axId val="30210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1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602.94000000000005</c:v>
                </c:pt>
                <c:pt idx="4">
                  <c:v>711.74</c:v>
                </c:pt>
              </c:numCache>
            </c:numRef>
          </c:val>
        </c:ser>
        <c:dLbls>
          <c:showLegendKey val="0"/>
          <c:showVal val="0"/>
          <c:showCatName val="0"/>
          <c:showSerName val="0"/>
          <c:showPercent val="0"/>
          <c:showBubbleSize val="0"/>
        </c:dLbls>
        <c:gapWidth val="150"/>
        <c:axId val="303278864"/>
        <c:axId val="30327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642.57000000000005</c:v>
                </c:pt>
                <c:pt idx="4">
                  <c:v>599.92999999999995</c:v>
                </c:pt>
              </c:numCache>
            </c:numRef>
          </c:val>
          <c:smooth val="0"/>
        </c:ser>
        <c:dLbls>
          <c:showLegendKey val="0"/>
          <c:showVal val="0"/>
          <c:showCatName val="0"/>
          <c:showSerName val="0"/>
          <c:showPercent val="0"/>
          <c:showBubbleSize val="0"/>
        </c:dLbls>
        <c:marker val="1"/>
        <c:smooth val="0"/>
        <c:axId val="303278864"/>
        <c:axId val="303274552"/>
      </c:lineChart>
      <c:dateAx>
        <c:axId val="303278864"/>
        <c:scaling>
          <c:orientation val="minMax"/>
        </c:scaling>
        <c:delete val="1"/>
        <c:axPos val="b"/>
        <c:numFmt formatCode="ge" sourceLinked="1"/>
        <c:majorTickMark val="none"/>
        <c:minorTickMark val="none"/>
        <c:tickLblPos val="none"/>
        <c:crossAx val="303274552"/>
        <c:crosses val="autoZero"/>
        <c:auto val="1"/>
        <c:lblOffset val="100"/>
        <c:baseTimeUnit val="years"/>
      </c:dateAx>
      <c:valAx>
        <c:axId val="30327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7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77.17</c:v>
                </c:pt>
                <c:pt idx="4">
                  <c:v>101.39</c:v>
                </c:pt>
              </c:numCache>
            </c:numRef>
          </c:val>
        </c:ser>
        <c:dLbls>
          <c:showLegendKey val="0"/>
          <c:showVal val="0"/>
          <c:showCatName val="0"/>
          <c:showSerName val="0"/>
          <c:showPercent val="0"/>
          <c:showBubbleSize val="0"/>
        </c:dLbls>
        <c:gapWidth val="150"/>
        <c:axId val="303275728"/>
        <c:axId val="30327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94.3</c:v>
                </c:pt>
                <c:pt idx="4">
                  <c:v>95.76</c:v>
                </c:pt>
              </c:numCache>
            </c:numRef>
          </c:val>
          <c:smooth val="0"/>
        </c:ser>
        <c:dLbls>
          <c:showLegendKey val="0"/>
          <c:showVal val="0"/>
          <c:showCatName val="0"/>
          <c:showSerName val="0"/>
          <c:showPercent val="0"/>
          <c:showBubbleSize val="0"/>
        </c:dLbls>
        <c:marker val="1"/>
        <c:smooth val="0"/>
        <c:axId val="303275728"/>
        <c:axId val="303275336"/>
      </c:lineChart>
      <c:dateAx>
        <c:axId val="303275728"/>
        <c:scaling>
          <c:orientation val="minMax"/>
        </c:scaling>
        <c:delete val="1"/>
        <c:axPos val="b"/>
        <c:numFmt formatCode="ge" sourceLinked="1"/>
        <c:majorTickMark val="none"/>
        <c:minorTickMark val="none"/>
        <c:tickLblPos val="none"/>
        <c:crossAx val="303275336"/>
        <c:crosses val="autoZero"/>
        <c:auto val="1"/>
        <c:lblOffset val="100"/>
        <c:baseTimeUnit val="years"/>
      </c:dateAx>
      <c:valAx>
        <c:axId val="30327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7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127.41</c:v>
                </c:pt>
                <c:pt idx="4">
                  <c:v>98.22</c:v>
                </c:pt>
              </c:numCache>
            </c:numRef>
          </c:val>
        </c:ser>
        <c:dLbls>
          <c:showLegendKey val="0"/>
          <c:showVal val="0"/>
          <c:showCatName val="0"/>
          <c:showSerName val="0"/>
          <c:showPercent val="0"/>
          <c:showBubbleSize val="0"/>
        </c:dLbls>
        <c:gapWidth val="150"/>
        <c:axId val="303278080"/>
        <c:axId val="3032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120.18</c:v>
                </c:pt>
                <c:pt idx="4">
                  <c:v>119</c:v>
                </c:pt>
              </c:numCache>
            </c:numRef>
          </c:val>
          <c:smooth val="0"/>
        </c:ser>
        <c:dLbls>
          <c:showLegendKey val="0"/>
          <c:showVal val="0"/>
          <c:showCatName val="0"/>
          <c:showSerName val="0"/>
          <c:showPercent val="0"/>
          <c:showBubbleSize val="0"/>
        </c:dLbls>
        <c:marker val="1"/>
        <c:smooth val="0"/>
        <c:axId val="303278080"/>
        <c:axId val="303276512"/>
      </c:lineChart>
      <c:dateAx>
        <c:axId val="303278080"/>
        <c:scaling>
          <c:orientation val="minMax"/>
        </c:scaling>
        <c:delete val="1"/>
        <c:axPos val="b"/>
        <c:numFmt formatCode="ge" sourceLinked="1"/>
        <c:majorTickMark val="none"/>
        <c:minorTickMark val="none"/>
        <c:tickLblPos val="none"/>
        <c:crossAx val="303276512"/>
        <c:crosses val="autoZero"/>
        <c:auto val="1"/>
        <c:lblOffset val="100"/>
        <c:baseTimeUnit val="years"/>
      </c:dateAx>
      <c:valAx>
        <c:axId val="3032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7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 zoomScale="80" zoomScaleNormal="80" workbookViewId="0">
      <selection activeCell="BM5" sqref="BM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大阪府　大東市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Aa</v>
      </c>
      <c r="X8" s="73"/>
      <c r="Y8" s="73"/>
      <c r="Z8" s="73"/>
      <c r="AA8" s="73"/>
      <c r="AB8" s="73"/>
      <c r="AC8" s="73"/>
      <c r="AD8" s="74" t="s">
        <v>120</v>
      </c>
      <c r="AE8" s="74"/>
      <c r="AF8" s="74"/>
      <c r="AG8" s="74"/>
      <c r="AH8" s="74"/>
      <c r="AI8" s="74"/>
      <c r="AJ8" s="74"/>
      <c r="AK8" s="4"/>
      <c r="AL8" s="68">
        <f>データ!S6</f>
        <v>122461</v>
      </c>
      <c r="AM8" s="68"/>
      <c r="AN8" s="68"/>
      <c r="AO8" s="68"/>
      <c r="AP8" s="68"/>
      <c r="AQ8" s="68"/>
      <c r="AR8" s="68"/>
      <c r="AS8" s="68"/>
      <c r="AT8" s="67">
        <f>データ!T6</f>
        <v>18.27</v>
      </c>
      <c r="AU8" s="67"/>
      <c r="AV8" s="67"/>
      <c r="AW8" s="67"/>
      <c r="AX8" s="67"/>
      <c r="AY8" s="67"/>
      <c r="AZ8" s="67"/>
      <c r="BA8" s="67"/>
      <c r="BB8" s="67">
        <f>データ!U6</f>
        <v>6702.85</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52.1</v>
      </c>
      <c r="J10" s="67"/>
      <c r="K10" s="67"/>
      <c r="L10" s="67"/>
      <c r="M10" s="67"/>
      <c r="N10" s="67"/>
      <c r="O10" s="67"/>
      <c r="P10" s="67">
        <f>データ!P6</f>
        <v>98.82</v>
      </c>
      <c r="Q10" s="67"/>
      <c r="R10" s="67"/>
      <c r="S10" s="67"/>
      <c r="T10" s="67"/>
      <c r="U10" s="67"/>
      <c r="V10" s="67"/>
      <c r="W10" s="67">
        <f>データ!Q6</f>
        <v>64.599999999999994</v>
      </c>
      <c r="X10" s="67"/>
      <c r="Y10" s="67"/>
      <c r="Z10" s="67"/>
      <c r="AA10" s="67"/>
      <c r="AB10" s="67"/>
      <c r="AC10" s="67"/>
      <c r="AD10" s="68">
        <f>データ!R6</f>
        <v>1615</v>
      </c>
      <c r="AE10" s="68"/>
      <c r="AF10" s="68"/>
      <c r="AG10" s="68"/>
      <c r="AH10" s="68"/>
      <c r="AI10" s="68"/>
      <c r="AJ10" s="68"/>
      <c r="AK10" s="2"/>
      <c r="AL10" s="68">
        <f>データ!V6</f>
        <v>120784</v>
      </c>
      <c r="AM10" s="68"/>
      <c r="AN10" s="68"/>
      <c r="AO10" s="68"/>
      <c r="AP10" s="68"/>
      <c r="AQ10" s="68"/>
      <c r="AR10" s="68"/>
      <c r="AS10" s="68"/>
      <c r="AT10" s="67">
        <f>データ!W6</f>
        <v>11.97</v>
      </c>
      <c r="AU10" s="67"/>
      <c r="AV10" s="67"/>
      <c r="AW10" s="67"/>
      <c r="AX10" s="67"/>
      <c r="AY10" s="67"/>
      <c r="AZ10" s="67"/>
      <c r="BA10" s="67"/>
      <c r="BB10" s="67">
        <f>データ!X6</f>
        <v>10090.56</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272183</v>
      </c>
      <c r="D6" s="34">
        <f t="shared" si="3"/>
        <v>46</v>
      </c>
      <c r="E6" s="34">
        <f t="shared" si="3"/>
        <v>17</v>
      </c>
      <c r="F6" s="34">
        <f t="shared" si="3"/>
        <v>1</v>
      </c>
      <c r="G6" s="34">
        <f t="shared" si="3"/>
        <v>0</v>
      </c>
      <c r="H6" s="34" t="str">
        <f t="shared" si="3"/>
        <v>大阪府　大東市</v>
      </c>
      <c r="I6" s="34" t="str">
        <f t="shared" si="3"/>
        <v>法適用</v>
      </c>
      <c r="J6" s="34" t="str">
        <f t="shared" si="3"/>
        <v>下水道事業</v>
      </c>
      <c r="K6" s="34" t="str">
        <f t="shared" si="3"/>
        <v>公共下水道</v>
      </c>
      <c r="L6" s="34" t="str">
        <f t="shared" si="3"/>
        <v>Aa</v>
      </c>
      <c r="M6" s="34">
        <f t="shared" si="3"/>
        <v>0</v>
      </c>
      <c r="N6" s="35" t="str">
        <f t="shared" si="3"/>
        <v>-</v>
      </c>
      <c r="O6" s="35">
        <f t="shared" si="3"/>
        <v>52.1</v>
      </c>
      <c r="P6" s="35">
        <f t="shared" si="3"/>
        <v>98.82</v>
      </c>
      <c r="Q6" s="35">
        <f t="shared" si="3"/>
        <v>64.599999999999994</v>
      </c>
      <c r="R6" s="35">
        <f t="shared" si="3"/>
        <v>1615</v>
      </c>
      <c r="S6" s="35">
        <f t="shared" si="3"/>
        <v>122461</v>
      </c>
      <c r="T6" s="35">
        <f t="shared" si="3"/>
        <v>18.27</v>
      </c>
      <c r="U6" s="35">
        <f t="shared" si="3"/>
        <v>6702.85</v>
      </c>
      <c r="V6" s="35">
        <f t="shared" si="3"/>
        <v>120784</v>
      </c>
      <c r="W6" s="35">
        <f t="shared" si="3"/>
        <v>11.97</v>
      </c>
      <c r="X6" s="35">
        <f t="shared" si="3"/>
        <v>10090.56</v>
      </c>
      <c r="Y6" s="36" t="str">
        <f>IF(Y7="",NA(),Y7)</f>
        <v>-</v>
      </c>
      <c r="Z6" s="36" t="str">
        <f t="shared" ref="Z6:AH6" si="4">IF(Z7="",NA(),Z7)</f>
        <v>-</v>
      </c>
      <c r="AA6" s="36" t="str">
        <f t="shared" si="4"/>
        <v>-</v>
      </c>
      <c r="AB6" s="36">
        <f t="shared" si="4"/>
        <v>96.02</v>
      </c>
      <c r="AC6" s="36">
        <f t="shared" si="4"/>
        <v>100.83</v>
      </c>
      <c r="AD6" s="36" t="str">
        <f t="shared" si="4"/>
        <v>-</v>
      </c>
      <c r="AE6" s="36" t="str">
        <f t="shared" si="4"/>
        <v>-</v>
      </c>
      <c r="AF6" s="36" t="str">
        <f t="shared" si="4"/>
        <v>-</v>
      </c>
      <c r="AG6" s="36">
        <f t="shared" si="4"/>
        <v>110.25</v>
      </c>
      <c r="AH6" s="36">
        <f t="shared" si="4"/>
        <v>109.82</v>
      </c>
      <c r="AI6" s="35" t="str">
        <f>IF(AI7="","",IF(AI7="-","【-】","【"&amp;SUBSTITUTE(TEXT(AI7,"#,##0.00"),"-","△")&amp;"】"))</f>
        <v>【108.57】</v>
      </c>
      <c r="AJ6" s="36" t="str">
        <f>IF(AJ7="",NA(),AJ7)</f>
        <v>-</v>
      </c>
      <c r="AK6" s="36" t="str">
        <f t="shared" ref="AK6:AS6" si="5">IF(AK7="",NA(),AK7)</f>
        <v>-</v>
      </c>
      <c r="AL6" s="36" t="str">
        <f t="shared" si="5"/>
        <v>-</v>
      </c>
      <c r="AM6" s="36">
        <f t="shared" si="5"/>
        <v>6.3</v>
      </c>
      <c r="AN6" s="36">
        <f t="shared" si="5"/>
        <v>4.7</v>
      </c>
      <c r="AO6" s="36" t="str">
        <f t="shared" si="5"/>
        <v>-</v>
      </c>
      <c r="AP6" s="36" t="str">
        <f t="shared" si="5"/>
        <v>-</v>
      </c>
      <c r="AQ6" s="36" t="str">
        <f t="shared" si="5"/>
        <v>-</v>
      </c>
      <c r="AR6" s="36">
        <f t="shared" si="5"/>
        <v>0.6</v>
      </c>
      <c r="AS6" s="36">
        <f t="shared" si="5"/>
        <v>0.45</v>
      </c>
      <c r="AT6" s="35" t="str">
        <f>IF(AT7="","",IF(AT7="-","【-】","【"&amp;SUBSTITUTE(TEXT(AT7,"#,##0.00"),"-","△")&amp;"】"))</f>
        <v>【4.38】</v>
      </c>
      <c r="AU6" s="36" t="str">
        <f>IF(AU7="",NA(),AU7)</f>
        <v>-</v>
      </c>
      <c r="AV6" s="36" t="str">
        <f t="shared" ref="AV6:BD6" si="6">IF(AV7="",NA(),AV7)</f>
        <v>-</v>
      </c>
      <c r="AW6" s="36" t="str">
        <f t="shared" si="6"/>
        <v>-</v>
      </c>
      <c r="AX6" s="36">
        <f t="shared" si="6"/>
        <v>7.87</v>
      </c>
      <c r="AY6" s="36">
        <f t="shared" si="6"/>
        <v>13.12</v>
      </c>
      <c r="AZ6" s="36" t="str">
        <f t="shared" si="6"/>
        <v>-</v>
      </c>
      <c r="BA6" s="36" t="str">
        <f t="shared" si="6"/>
        <v>-</v>
      </c>
      <c r="BB6" s="36" t="str">
        <f t="shared" si="6"/>
        <v>-</v>
      </c>
      <c r="BC6" s="36">
        <f t="shared" si="6"/>
        <v>65.17</v>
      </c>
      <c r="BD6" s="36">
        <f t="shared" si="6"/>
        <v>67.7</v>
      </c>
      <c r="BE6" s="35" t="str">
        <f>IF(BE7="","",IF(BE7="-","【-】","【"&amp;SUBSTITUTE(TEXT(BE7,"#,##0.00"),"-","△")&amp;"】"))</f>
        <v>【59.95】</v>
      </c>
      <c r="BF6" s="36" t="str">
        <f>IF(BF7="",NA(),BF7)</f>
        <v>-</v>
      </c>
      <c r="BG6" s="36" t="str">
        <f t="shared" ref="BG6:BO6" si="7">IF(BG7="",NA(),BG7)</f>
        <v>-</v>
      </c>
      <c r="BH6" s="36" t="str">
        <f t="shared" si="7"/>
        <v>-</v>
      </c>
      <c r="BI6" s="36">
        <f t="shared" si="7"/>
        <v>602.94000000000005</v>
      </c>
      <c r="BJ6" s="36">
        <f t="shared" si="7"/>
        <v>711.74</v>
      </c>
      <c r="BK6" s="36" t="str">
        <f t="shared" si="7"/>
        <v>-</v>
      </c>
      <c r="BL6" s="36" t="str">
        <f t="shared" si="7"/>
        <v>-</v>
      </c>
      <c r="BM6" s="36" t="str">
        <f t="shared" si="7"/>
        <v>-</v>
      </c>
      <c r="BN6" s="36">
        <f t="shared" si="7"/>
        <v>642.57000000000005</v>
      </c>
      <c r="BO6" s="36">
        <f t="shared" si="7"/>
        <v>599.92999999999995</v>
      </c>
      <c r="BP6" s="35" t="str">
        <f>IF(BP7="","",IF(BP7="-","【-】","【"&amp;SUBSTITUTE(TEXT(BP7,"#,##0.00"),"-","△")&amp;"】"))</f>
        <v>【728.30】</v>
      </c>
      <c r="BQ6" s="36" t="str">
        <f>IF(BQ7="",NA(),BQ7)</f>
        <v>-</v>
      </c>
      <c r="BR6" s="36" t="str">
        <f t="shared" ref="BR6:BZ6" si="8">IF(BR7="",NA(),BR7)</f>
        <v>-</v>
      </c>
      <c r="BS6" s="36" t="str">
        <f t="shared" si="8"/>
        <v>-</v>
      </c>
      <c r="BT6" s="36">
        <f t="shared" si="8"/>
        <v>77.17</v>
      </c>
      <c r="BU6" s="36">
        <f t="shared" si="8"/>
        <v>101.39</v>
      </c>
      <c r="BV6" s="36" t="str">
        <f t="shared" si="8"/>
        <v>-</v>
      </c>
      <c r="BW6" s="36" t="str">
        <f t="shared" si="8"/>
        <v>-</v>
      </c>
      <c r="BX6" s="36" t="str">
        <f t="shared" si="8"/>
        <v>-</v>
      </c>
      <c r="BY6" s="36">
        <f t="shared" si="8"/>
        <v>94.3</v>
      </c>
      <c r="BZ6" s="36">
        <f t="shared" si="8"/>
        <v>95.76</v>
      </c>
      <c r="CA6" s="35" t="str">
        <f>IF(CA7="","",IF(CA7="-","【-】","【"&amp;SUBSTITUTE(TEXT(CA7,"#,##0.00"),"-","△")&amp;"】"))</f>
        <v>【100.04】</v>
      </c>
      <c r="CB6" s="36" t="str">
        <f>IF(CB7="",NA(),CB7)</f>
        <v>-</v>
      </c>
      <c r="CC6" s="36" t="str">
        <f t="shared" ref="CC6:CK6" si="9">IF(CC7="",NA(),CC7)</f>
        <v>-</v>
      </c>
      <c r="CD6" s="36" t="str">
        <f t="shared" si="9"/>
        <v>-</v>
      </c>
      <c r="CE6" s="36">
        <f t="shared" si="9"/>
        <v>127.41</v>
      </c>
      <c r="CF6" s="36">
        <f t="shared" si="9"/>
        <v>98.22</v>
      </c>
      <c r="CG6" s="36" t="str">
        <f t="shared" si="9"/>
        <v>-</v>
      </c>
      <c r="CH6" s="36" t="str">
        <f t="shared" si="9"/>
        <v>-</v>
      </c>
      <c r="CI6" s="36" t="str">
        <f t="shared" si="9"/>
        <v>-</v>
      </c>
      <c r="CJ6" s="36">
        <f t="shared" si="9"/>
        <v>120.18</v>
      </c>
      <c r="CK6" s="36">
        <f t="shared" si="9"/>
        <v>119</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f t="shared" si="10"/>
        <v>64.81</v>
      </c>
      <c r="CV6" s="36">
        <f t="shared" si="10"/>
        <v>64.66</v>
      </c>
      <c r="CW6" s="35" t="str">
        <f>IF(CW7="","",IF(CW7="-","【-】","【"&amp;SUBSTITUTE(TEXT(CW7,"#,##0.00"),"-","△")&amp;"】"))</f>
        <v>【60.09】</v>
      </c>
      <c r="CX6" s="36" t="str">
        <f>IF(CX7="",NA(),CX7)</f>
        <v>-</v>
      </c>
      <c r="CY6" s="36" t="str">
        <f t="shared" ref="CY6:DG6" si="11">IF(CY7="",NA(),CY7)</f>
        <v>-</v>
      </c>
      <c r="CZ6" s="36" t="str">
        <f t="shared" si="11"/>
        <v>-</v>
      </c>
      <c r="DA6" s="36">
        <f t="shared" si="11"/>
        <v>97.24</v>
      </c>
      <c r="DB6" s="36">
        <f t="shared" si="11"/>
        <v>97.17</v>
      </c>
      <c r="DC6" s="36" t="str">
        <f t="shared" si="11"/>
        <v>-</v>
      </c>
      <c r="DD6" s="36" t="str">
        <f t="shared" si="11"/>
        <v>-</v>
      </c>
      <c r="DE6" s="36" t="str">
        <f t="shared" si="11"/>
        <v>-</v>
      </c>
      <c r="DF6" s="36">
        <f t="shared" si="11"/>
        <v>96.89</v>
      </c>
      <c r="DG6" s="36">
        <f t="shared" si="11"/>
        <v>97.08</v>
      </c>
      <c r="DH6" s="35" t="str">
        <f>IF(DH7="","",IF(DH7="-","【-】","【"&amp;SUBSTITUTE(TEXT(DH7,"#,##0.00"),"-","△")&amp;"】"))</f>
        <v>【94.90】</v>
      </c>
      <c r="DI6" s="36" t="str">
        <f>IF(DI7="",NA(),DI7)</f>
        <v>-</v>
      </c>
      <c r="DJ6" s="36" t="str">
        <f t="shared" ref="DJ6:DR6" si="12">IF(DJ7="",NA(),DJ7)</f>
        <v>-</v>
      </c>
      <c r="DK6" s="36" t="str">
        <f t="shared" si="12"/>
        <v>-</v>
      </c>
      <c r="DL6" s="36">
        <f t="shared" si="12"/>
        <v>3.03</v>
      </c>
      <c r="DM6" s="36">
        <f t="shared" si="12"/>
        <v>6.04</v>
      </c>
      <c r="DN6" s="36" t="str">
        <f t="shared" si="12"/>
        <v>-</v>
      </c>
      <c r="DO6" s="36" t="str">
        <f t="shared" si="12"/>
        <v>-</v>
      </c>
      <c r="DP6" s="36" t="str">
        <f t="shared" si="12"/>
        <v>-</v>
      </c>
      <c r="DQ6" s="36">
        <f t="shared" si="12"/>
        <v>25.8</v>
      </c>
      <c r="DR6" s="36">
        <f t="shared" si="12"/>
        <v>25.28</v>
      </c>
      <c r="DS6" s="35" t="str">
        <f>IF(DS7="","",IF(DS7="-","【-】","【"&amp;SUBSTITUTE(TEXT(DS7,"#,##0.00"),"-","△")&amp;"】"))</f>
        <v>【37.36】</v>
      </c>
      <c r="DT6" s="36" t="str">
        <f>IF(DT7="",NA(),DT7)</f>
        <v>-</v>
      </c>
      <c r="DU6" s="36" t="str">
        <f t="shared" ref="DU6:EC6" si="13">IF(DU7="",NA(),DU7)</f>
        <v>-</v>
      </c>
      <c r="DV6" s="36" t="str">
        <f t="shared" si="13"/>
        <v>-</v>
      </c>
      <c r="DW6" s="35">
        <f t="shared" si="13"/>
        <v>0</v>
      </c>
      <c r="DX6" s="35">
        <f t="shared" si="13"/>
        <v>0</v>
      </c>
      <c r="DY6" s="36" t="str">
        <f t="shared" si="13"/>
        <v>-</v>
      </c>
      <c r="DZ6" s="36" t="str">
        <f t="shared" si="13"/>
        <v>-</v>
      </c>
      <c r="EA6" s="36" t="str">
        <f t="shared" si="13"/>
        <v>-</v>
      </c>
      <c r="EB6" s="36">
        <f t="shared" si="13"/>
        <v>3.39</v>
      </c>
      <c r="EC6" s="36">
        <f t="shared" si="13"/>
        <v>4.08</v>
      </c>
      <c r="ED6" s="35" t="str">
        <f>IF(ED7="","",IF(ED7="-","【-】","【"&amp;SUBSTITUTE(TEXT(ED7,"#,##0.00"),"-","△")&amp;"】"))</f>
        <v>【4.96】</v>
      </c>
      <c r="EE6" s="36" t="str">
        <f>IF(EE7="",NA(),EE7)</f>
        <v>-</v>
      </c>
      <c r="EF6" s="36" t="str">
        <f t="shared" ref="EF6:EN6" si="14">IF(EF7="",NA(),EF7)</f>
        <v>-</v>
      </c>
      <c r="EG6" s="36" t="str">
        <f t="shared" si="14"/>
        <v>-</v>
      </c>
      <c r="EH6" s="35">
        <f t="shared" si="14"/>
        <v>0</v>
      </c>
      <c r="EI6" s="35">
        <f t="shared" si="14"/>
        <v>0</v>
      </c>
      <c r="EJ6" s="36" t="str">
        <f t="shared" si="14"/>
        <v>-</v>
      </c>
      <c r="EK6" s="36" t="str">
        <f t="shared" si="14"/>
        <v>-</v>
      </c>
      <c r="EL6" s="36" t="str">
        <f t="shared" si="14"/>
        <v>-</v>
      </c>
      <c r="EM6" s="36">
        <f t="shared" si="14"/>
        <v>0.13</v>
      </c>
      <c r="EN6" s="36">
        <f t="shared" si="14"/>
        <v>0.16</v>
      </c>
      <c r="EO6" s="35" t="str">
        <f>IF(EO7="","",IF(EO7="-","【-】","【"&amp;SUBSTITUTE(TEXT(EO7,"#,##0.00"),"-","△")&amp;"】"))</f>
        <v>【0.27】</v>
      </c>
    </row>
    <row r="7" spans="1:148" s="37" customFormat="1">
      <c r="A7" s="29"/>
      <c r="B7" s="38">
        <v>2016</v>
      </c>
      <c r="C7" s="38">
        <v>272183</v>
      </c>
      <c r="D7" s="38">
        <v>46</v>
      </c>
      <c r="E7" s="38">
        <v>17</v>
      </c>
      <c r="F7" s="38">
        <v>1</v>
      </c>
      <c r="G7" s="38">
        <v>0</v>
      </c>
      <c r="H7" s="38" t="s">
        <v>108</v>
      </c>
      <c r="I7" s="38" t="s">
        <v>109</v>
      </c>
      <c r="J7" s="38" t="s">
        <v>110</v>
      </c>
      <c r="K7" s="38" t="s">
        <v>111</v>
      </c>
      <c r="L7" s="38" t="s">
        <v>112</v>
      </c>
      <c r="M7" s="38"/>
      <c r="N7" s="39" t="s">
        <v>113</v>
      </c>
      <c r="O7" s="39">
        <v>52.1</v>
      </c>
      <c r="P7" s="39">
        <v>98.82</v>
      </c>
      <c r="Q7" s="39">
        <v>64.599999999999994</v>
      </c>
      <c r="R7" s="39">
        <v>1615</v>
      </c>
      <c r="S7" s="39">
        <v>122461</v>
      </c>
      <c r="T7" s="39">
        <v>18.27</v>
      </c>
      <c r="U7" s="39">
        <v>6702.85</v>
      </c>
      <c r="V7" s="39">
        <v>120784</v>
      </c>
      <c r="W7" s="39">
        <v>11.97</v>
      </c>
      <c r="X7" s="39">
        <v>10090.56</v>
      </c>
      <c r="Y7" s="39" t="s">
        <v>113</v>
      </c>
      <c r="Z7" s="39" t="s">
        <v>113</v>
      </c>
      <c r="AA7" s="39" t="s">
        <v>113</v>
      </c>
      <c r="AB7" s="39">
        <v>96.02</v>
      </c>
      <c r="AC7" s="39">
        <v>100.83</v>
      </c>
      <c r="AD7" s="39" t="s">
        <v>113</v>
      </c>
      <c r="AE7" s="39" t="s">
        <v>113</v>
      </c>
      <c r="AF7" s="39" t="s">
        <v>113</v>
      </c>
      <c r="AG7" s="39">
        <v>110.25</v>
      </c>
      <c r="AH7" s="39">
        <v>109.82</v>
      </c>
      <c r="AI7" s="39">
        <v>108.57</v>
      </c>
      <c r="AJ7" s="39" t="s">
        <v>113</v>
      </c>
      <c r="AK7" s="39" t="s">
        <v>113</v>
      </c>
      <c r="AL7" s="39" t="s">
        <v>113</v>
      </c>
      <c r="AM7" s="39">
        <v>6.3</v>
      </c>
      <c r="AN7" s="39">
        <v>4.7</v>
      </c>
      <c r="AO7" s="39" t="s">
        <v>113</v>
      </c>
      <c r="AP7" s="39" t="s">
        <v>113</v>
      </c>
      <c r="AQ7" s="39" t="s">
        <v>113</v>
      </c>
      <c r="AR7" s="39">
        <v>0.6</v>
      </c>
      <c r="AS7" s="39">
        <v>0.45</v>
      </c>
      <c r="AT7" s="39">
        <v>4.38</v>
      </c>
      <c r="AU7" s="39" t="s">
        <v>113</v>
      </c>
      <c r="AV7" s="39" t="s">
        <v>113</v>
      </c>
      <c r="AW7" s="39" t="s">
        <v>113</v>
      </c>
      <c r="AX7" s="39">
        <v>7.87</v>
      </c>
      <c r="AY7" s="39">
        <v>13.12</v>
      </c>
      <c r="AZ7" s="39" t="s">
        <v>113</v>
      </c>
      <c r="BA7" s="39" t="s">
        <v>113</v>
      </c>
      <c r="BB7" s="39" t="s">
        <v>113</v>
      </c>
      <c r="BC7" s="39">
        <v>65.17</v>
      </c>
      <c r="BD7" s="39">
        <v>67.7</v>
      </c>
      <c r="BE7" s="39">
        <v>59.95</v>
      </c>
      <c r="BF7" s="39" t="s">
        <v>113</v>
      </c>
      <c r="BG7" s="39" t="s">
        <v>113</v>
      </c>
      <c r="BH7" s="39" t="s">
        <v>113</v>
      </c>
      <c r="BI7" s="39">
        <v>602.94000000000005</v>
      </c>
      <c r="BJ7" s="39">
        <v>711.74</v>
      </c>
      <c r="BK7" s="39" t="s">
        <v>113</v>
      </c>
      <c r="BL7" s="39" t="s">
        <v>113</v>
      </c>
      <c r="BM7" s="39" t="s">
        <v>113</v>
      </c>
      <c r="BN7" s="39">
        <v>642.57000000000005</v>
      </c>
      <c r="BO7" s="39">
        <v>599.92999999999995</v>
      </c>
      <c r="BP7" s="39">
        <v>728.3</v>
      </c>
      <c r="BQ7" s="39" t="s">
        <v>113</v>
      </c>
      <c r="BR7" s="39" t="s">
        <v>113</v>
      </c>
      <c r="BS7" s="39" t="s">
        <v>113</v>
      </c>
      <c r="BT7" s="39">
        <v>77.17</v>
      </c>
      <c r="BU7" s="39">
        <v>101.39</v>
      </c>
      <c r="BV7" s="39" t="s">
        <v>113</v>
      </c>
      <c r="BW7" s="39" t="s">
        <v>113</v>
      </c>
      <c r="BX7" s="39" t="s">
        <v>113</v>
      </c>
      <c r="BY7" s="39">
        <v>94.3</v>
      </c>
      <c r="BZ7" s="39">
        <v>95.76</v>
      </c>
      <c r="CA7" s="39">
        <v>100.04</v>
      </c>
      <c r="CB7" s="39" t="s">
        <v>113</v>
      </c>
      <c r="CC7" s="39" t="s">
        <v>113</v>
      </c>
      <c r="CD7" s="39" t="s">
        <v>113</v>
      </c>
      <c r="CE7" s="39">
        <v>127.41</v>
      </c>
      <c r="CF7" s="39">
        <v>98.22</v>
      </c>
      <c r="CG7" s="39" t="s">
        <v>113</v>
      </c>
      <c r="CH7" s="39" t="s">
        <v>113</v>
      </c>
      <c r="CI7" s="39" t="s">
        <v>113</v>
      </c>
      <c r="CJ7" s="39">
        <v>120.18</v>
      </c>
      <c r="CK7" s="39">
        <v>119</v>
      </c>
      <c r="CL7" s="39">
        <v>137.82</v>
      </c>
      <c r="CM7" s="39" t="s">
        <v>113</v>
      </c>
      <c r="CN7" s="39" t="s">
        <v>113</v>
      </c>
      <c r="CO7" s="39" t="s">
        <v>113</v>
      </c>
      <c r="CP7" s="39" t="s">
        <v>113</v>
      </c>
      <c r="CQ7" s="39" t="s">
        <v>113</v>
      </c>
      <c r="CR7" s="39" t="s">
        <v>113</v>
      </c>
      <c r="CS7" s="39" t="s">
        <v>113</v>
      </c>
      <c r="CT7" s="39" t="s">
        <v>113</v>
      </c>
      <c r="CU7" s="39">
        <v>64.81</v>
      </c>
      <c r="CV7" s="39">
        <v>64.66</v>
      </c>
      <c r="CW7" s="39">
        <v>60.09</v>
      </c>
      <c r="CX7" s="39" t="s">
        <v>113</v>
      </c>
      <c r="CY7" s="39" t="s">
        <v>113</v>
      </c>
      <c r="CZ7" s="39" t="s">
        <v>113</v>
      </c>
      <c r="DA7" s="39">
        <v>97.24</v>
      </c>
      <c r="DB7" s="39">
        <v>97.17</v>
      </c>
      <c r="DC7" s="39" t="s">
        <v>113</v>
      </c>
      <c r="DD7" s="39" t="s">
        <v>113</v>
      </c>
      <c r="DE7" s="39" t="s">
        <v>113</v>
      </c>
      <c r="DF7" s="39">
        <v>96.89</v>
      </c>
      <c r="DG7" s="39">
        <v>97.08</v>
      </c>
      <c r="DH7" s="39">
        <v>94.9</v>
      </c>
      <c r="DI7" s="39" t="s">
        <v>113</v>
      </c>
      <c r="DJ7" s="39" t="s">
        <v>113</v>
      </c>
      <c r="DK7" s="39" t="s">
        <v>113</v>
      </c>
      <c r="DL7" s="39">
        <v>3.03</v>
      </c>
      <c r="DM7" s="39">
        <v>6.04</v>
      </c>
      <c r="DN7" s="39" t="s">
        <v>113</v>
      </c>
      <c r="DO7" s="39" t="s">
        <v>113</v>
      </c>
      <c r="DP7" s="39" t="s">
        <v>113</v>
      </c>
      <c r="DQ7" s="39">
        <v>25.8</v>
      </c>
      <c r="DR7" s="39">
        <v>25.28</v>
      </c>
      <c r="DS7" s="39">
        <v>37.36</v>
      </c>
      <c r="DT7" s="39" t="s">
        <v>113</v>
      </c>
      <c r="DU7" s="39" t="s">
        <v>113</v>
      </c>
      <c r="DV7" s="39" t="s">
        <v>113</v>
      </c>
      <c r="DW7" s="39">
        <v>0</v>
      </c>
      <c r="DX7" s="39">
        <v>0</v>
      </c>
      <c r="DY7" s="39" t="s">
        <v>113</v>
      </c>
      <c r="DZ7" s="39" t="s">
        <v>113</v>
      </c>
      <c r="EA7" s="39" t="s">
        <v>113</v>
      </c>
      <c r="EB7" s="39">
        <v>3.39</v>
      </c>
      <c r="EC7" s="39">
        <v>4.08</v>
      </c>
      <c r="ED7" s="39">
        <v>4.96</v>
      </c>
      <c r="EE7" s="39" t="s">
        <v>113</v>
      </c>
      <c r="EF7" s="39" t="s">
        <v>113</v>
      </c>
      <c r="EG7" s="39" t="s">
        <v>113</v>
      </c>
      <c r="EH7" s="39">
        <v>0</v>
      </c>
      <c r="EI7" s="39">
        <v>0</v>
      </c>
      <c r="EJ7" s="39" t="s">
        <v>113</v>
      </c>
      <c r="EK7" s="39" t="s">
        <v>113</v>
      </c>
      <c r="EL7" s="39" t="s">
        <v>113</v>
      </c>
      <c r="EM7" s="39">
        <v>0.13</v>
      </c>
      <c r="EN7" s="39">
        <v>0.16</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広瀬 耕作</cp:lastModifiedBy>
  <cp:lastPrinted>2018-02-05T02:50:15Z</cp:lastPrinted>
  <dcterms:created xsi:type="dcterms:W3CDTF">2017-12-25T01:52:23Z</dcterms:created>
  <dcterms:modified xsi:type="dcterms:W3CDTF">2018-02-22T08:19:11Z</dcterms:modified>
  <cp:category/>
</cp:coreProperties>
</file>