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03sv30\kojin$\3379\DeskTop\経営比較分析表修正案（上水）\"/>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<sst xmlns="http://schemas.openxmlformats.org/spreadsheetml/2006/main" count="217" uniqueCount="107">
  <si>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</si>
  <si>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</si>
  <si>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</si>
  <si>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</si>
  <si>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</si>
  <si>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</si>
  <si>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</si>
  <si>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</si>
  <si>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</si>
  <si>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</si>
  <si>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</si>
  <si>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</si>
  <si>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</si>
  <si>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</si>
  <si>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</si>
  <si>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</si>
  <si>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</si>
  <si>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</si>
  <si>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</si>
  <si>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</si>
  <si>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</si>
  <si>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</si>
  <si>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</si>
  <si>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</si>
  <si>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</si>
  <si>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</si>
  <si>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</si>
  <si>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</si>
  <si>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</si>
  <si>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</si>
  <si>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</si>
  <si>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</si>
  <si>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</si>
  <si>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</si>
  <si>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</si>
  <si>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</si>
  <si>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</si>
  <si>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</si>
  <si>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</si>
  <si>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</si>
  <si>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</si>
  <si>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</si>
  <si>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</si>
  <si>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</si>
  <si>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</si>
  <si>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</si>
  <si>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</si>
  <si>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</si>
  <si>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</si>
  <si>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</si>
  <si>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</si>
  <si>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</si>
  <si>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</si>
  <si>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</si>
  <si>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</si>
  <si>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</si>
  <si>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</si>
  <si>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</si>
  <si>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</si>
  <si>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</si>
  <si>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</si>
  <si>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</si>
  <si>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</si>
  <si>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</si>
  <si>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</si>
  <si>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</si>
  <si>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</si>
  <si>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</si>
  <si>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</si>
  <si>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</si>
  <si>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</si>
  <si>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</si>
  <si>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</si>
  <si>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</si>
  <si>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</si>
  <si>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</si>
  <si>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</si>
  <si>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</si>
  <si>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</si>
  <si>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</si>
  <si>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</si>
  <si>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</si>
  <si>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</si>
  <si>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</si>
  <si>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</si>
  <si>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</si>
  <si>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</si>
  <si>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</si>
  <si>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</si>
  <si>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</si>
  <si>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</si>
  <si>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</si>
  <si>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</si>
  <si>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大東市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</si>
  <si>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</si>
  <si>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</si>
  <si>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</si>
  <si>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</si>
  <si>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</si>
  <si>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</si>
  <si>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</si>
  <si>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</si>
  <si>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</si>
  <si>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</si>
  <si>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平成26年度時点では、類似団体と比較して⑦施設利用率以外の項目では、概ね良好な数値となっている。
　③流動比率について、平成25年度から平成26年度で大幅に数値が低下しているが、これは会計制度の変更に伴うもので、類似団体の平均値も同様に低下している。
　平成26年度の⑦施設利用率について、類似団体の平均値と比較して、施設の効率性が1.83％低いということを表しており、年々低下傾向にあることから、近年の人口減少や節水機器の普及による配水量の減少に伴って低下していると考えられる。
</t>
    <phoneticPr fontId="4"/>
  </si>
  <si>
    <t xml:space="preserve">　平成26年度決算時点で、②管路経年化率について2.21％類似団体平均値よりも高く、法定耐用年数を経過した管が多く残っていることを表している。また、近年類似団体の平均値の上昇よりも急激に、経年化率が上昇している。
　また③管路更新率について、年度毎にばらつきはあるが、平成26年度は類似団体と比較して0.13％更新率が低くなっている。
　なお、平成24年度に更新率が急激に上昇しているのは、集計方法についてシステムを使用した方法に変更し、従来の集計方法で把握できていなかったものを平成24年度に一括計上したためである。
</t>
    <phoneticPr fontId="4"/>
  </si>
  <si>
    <t xml:space="preserve">　現状経営的には類似団体と比較しても良好な数値となっているが、管路の老朽化が急激に進んでおり、管路の更新率も高くない状況である。
　このまま管路の老朽化が進むと漏水等で有収率が下がる事が予想され、経常収支の悪化や給水原価の上昇を招きかねない。
　よって、経営面からも管路更新の必要性がある。
　しかし、管路更新また施設更新には多額の費用がかかるため、債務残高や料金水準の適切性、管路および施設更新時のダウンサイジングや廃止等も合わせて検討し、新たなアセットマネジメントや経営戦略を策定した上で、計画的に管路や施設の更新を進め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</si>
</sst>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1.01</c:v>
                </c:pt>
                <c:pt idx="1">
                  <c:v>0.9</c:v>
                </c:pt>
                <c:pt idx="2">
                  <c:v>5.24</c:v>
                </c:pt>
                <c:pt idx="3">
                  <c:v>0.76</c:v>
                </c:pt>
                <c:pt idx="4">
                  <c:v>0.62</c:v>
                </c:pt>
              </c:numCache>
            </c:numRef>
          </c:val>
        </c:ser>
        <c:dLbls>
          <c:showLegendKey val="0"/>
          <c:showVal val="0"/>
          <c:showCatName val="0"/>
          <c:showSerName val="0"/>
          <c:showPercent val="0"/>
          <c:showBubbleSize val="0"/>
        </c:dLbls>
        <c:gapWidth val="150"/>
        <c:axId val="244531480"/>
        <c:axId val="24510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244531480"/>
        <c:axId val="245104528"/>
      </c:lineChart>
      <c:dateAx>
        <c:axId val="244531480"/>
        <c:scaling>
          <c:orientation val="minMax"/>
        </c:scaling>
        <c:delete val="1"/>
        <c:axPos val="b"/>
        <c:numFmt formatCode="ge" sourceLinked="1"/>
        <c:majorTickMark val="none"/>
        <c:minorTickMark val="none"/>
        <c:tickLblPos val="none"/>
        <c:crossAx val="245104528"/>
        <c:crosses val="autoZero"/>
        <c:auto val="1"/>
        <c:lblOffset val="100"/>
        <c:baseTimeUnit val="years"/>
      </c:dateAx>
      <c:valAx>
        <c:axId val="24510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3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64.78</c:v>
                </c:pt>
                <c:pt idx="1">
                  <c:v>63.43</c:v>
                </c:pt>
                <c:pt idx="2">
                  <c:v>61.75</c:v>
                </c:pt>
                <c:pt idx="3">
                  <c:v>60.98</c:v>
                </c:pt>
                <c:pt idx="4">
                  <c:v>60.29</c:v>
                </c:pt>
              </c:numCache>
            </c:numRef>
          </c:val>
        </c:ser>
        <c:dLbls>
          <c:showLegendKey val="0"/>
          <c:showVal val="0"/>
          <c:showCatName val="0"/>
          <c:showSerName val="0"/>
          <c:showPercent val="0"/>
          <c:showBubbleSize val="0"/>
        </c:dLbls>
        <c:gapWidth val="150"/>
        <c:axId val="245459528"/>
        <c:axId val="16723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245459528"/>
        <c:axId val="167234120"/>
      </c:lineChart>
      <c:dateAx>
        <c:axId val="245459528"/>
        <c:scaling>
          <c:orientation val="minMax"/>
        </c:scaling>
        <c:delete val="1"/>
        <c:axPos val="b"/>
        <c:numFmt formatCode="ge" sourceLinked="1"/>
        <c:majorTickMark val="none"/>
        <c:minorTickMark val="none"/>
        <c:tickLblPos val="none"/>
        <c:crossAx val="167234120"/>
        <c:crosses val="autoZero"/>
        <c:auto val="1"/>
        <c:lblOffset val="100"/>
        <c:baseTimeUnit val="years"/>
      </c:dateAx>
      <c:valAx>
        <c:axId val="16723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5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94.61</c:v>
                </c:pt>
                <c:pt idx="1">
                  <c:v>93.8</c:v>
                </c:pt>
                <c:pt idx="2">
                  <c:v>94.88</c:v>
                </c:pt>
                <c:pt idx="3">
                  <c:v>95.19</c:v>
                </c:pt>
                <c:pt idx="4">
                  <c:v>94.65</c:v>
                </c:pt>
              </c:numCache>
            </c:numRef>
          </c:val>
        </c:ser>
        <c:dLbls>
          <c:showLegendKey val="0"/>
          <c:showVal val="0"/>
          <c:showCatName val="0"/>
          <c:showSerName val="0"/>
          <c:showPercent val="0"/>
          <c:showBubbleSize val="0"/>
        </c:dLbls>
        <c:gapWidth val="150"/>
        <c:axId val="167232944"/>
        <c:axId val="24525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67232944"/>
        <c:axId val="245255568"/>
      </c:lineChart>
      <c:dateAx>
        <c:axId val="167232944"/>
        <c:scaling>
          <c:orientation val="minMax"/>
        </c:scaling>
        <c:delete val="1"/>
        <c:axPos val="b"/>
        <c:numFmt formatCode="ge" sourceLinked="1"/>
        <c:majorTickMark val="none"/>
        <c:minorTickMark val="none"/>
        <c:tickLblPos val="none"/>
        <c:crossAx val="245255568"/>
        <c:crosses val="autoZero"/>
        <c:auto val="1"/>
        <c:lblOffset val="100"/>
        <c:baseTimeUnit val="years"/>
      </c:dateAx>
      <c:valAx>
        <c:axId val="2452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3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112.56</c:v>
                </c:pt>
                <c:pt idx="1">
                  <c:v>103.54</c:v>
                </c:pt>
                <c:pt idx="2">
                  <c:v>104.2</c:v>
                </c:pt>
                <c:pt idx="3">
                  <c:v>109.46</c:v>
                </c:pt>
                <c:pt idx="4">
                  <c:v>113.54</c:v>
                </c:pt>
              </c:numCache>
            </c:numRef>
          </c:val>
        </c:ser>
        <c:dLbls>
          <c:showLegendKey val="0"/>
          <c:showVal val="0"/>
          <c:showCatName val="0"/>
          <c:showSerName val="0"/>
          <c:showPercent val="0"/>
          <c:showBubbleSize val="0"/>
        </c:dLbls>
        <c:gapWidth val="150"/>
        <c:axId val="244866336"/>
        <c:axId val="2448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244866336"/>
        <c:axId val="244869280"/>
      </c:lineChart>
      <c:dateAx>
        <c:axId val="244866336"/>
        <c:scaling>
          <c:orientation val="minMax"/>
        </c:scaling>
        <c:delete val="1"/>
        <c:axPos val="b"/>
        <c:numFmt formatCode="ge" sourceLinked="1"/>
        <c:majorTickMark val="none"/>
        <c:minorTickMark val="none"/>
        <c:tickLblPos val="none"/>
        <c:crossAx val="244869280"/>
        <c:crosses val="autoZero"/>
        <c:auto val="1"/>
        <c:lblOffset val="100"/>
        <c:baseTimeUnit val="years"/>
      </c:dateAx>
      <c:valAx>
        <c:axId val="24486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8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40.909999999999997</c:v>
                </c:pt>
                <c:pt idx="1">
                  <c:v>41.92</c:v>
                </c:pt>
                <c:pt idx="2">
                  <c:v>43.25</c:v>
                </c:pt>
                <c:pt idx="3">
                  <c:v>44.15</c:v>
                </c:pt>
                <c:pt idx="4">
                  <c:v>43.46</c:v>
                </c:pt>
              </c:numCache>
            </c:numRef>
          </c:val>
        </c:ser>
        <c:dLbls>
          <c:showLegendKey val="0"/>
          <c:showVal val="0"/>
          <c:showCatName val="0"/>
          <c:showSerName val="0"/>
          <c:showPercent val="0"/>
          <c:showBubbleSize val="0"/>
        </c:dLbls>
        <c:gapWidth val="150"/>
        <c:axId val="244910848"/>
        <c:axId val="2449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244910848"/>
        <c:axId val="244917376"/>
      </c:lineChart>
      <c:dateAx>
        <c:axId val="244910848"/>
        <c:scaling>
          <c:orientation val="minMax"/>
        </c:scaling>
        <c:delete val="1"/>
        <c:axPos val="b"/>
        <c:numFmt formatCode="ge" sourceLinked="1"/>
        <c:majorTickMark val="none"/>
        <c:minorTickMark val="none"/>
        <c:tickLblPos val="none"/>
        <c:crossAx val="244917376"/>
        <c:crosses val="autoZero"/>
        <c:auto val="1"/>
        <c:lblOffset val="100"/>
        <c:baseTimeUnit val="years"/>
      </c:dateAx>
      <c:valAx>
        <c:axId val="244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9.85</c:v>
                </c:pt>
                <c:pt idx="1">
                  <c:v>10.66</c:v>
                </c:pt>
                <c:pt idx="2">
                  <c:v>10.7</c:v>
                </c:pt>
                <c:pt idx="3">
                  <c:v>12.02</c:v>
                </c:pt>
                <c:pt idx="4">
                  <c:v>14.24</c:v>
                </c:pt>
              </c:numCache>
            </c:numRef>
          </c:val>
        </c:ser>
        <c:dLbls>
          <c:showLegendKey val="0"/>
          <c:showVal val="0"/>
          <c:showCatName val="0"/>
          <c:showSerName val="0"/>
          <c:showPercent val="0"/>
          <c:showBubbleSize val="0"/>
        </c:dLbls>
        <c:gapWidth val="150"/>
        <c:axId val="244975704"/>
        <c:axId val="24497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244975704"/>
        <c:axId val="244976088"/>
      </c:lineChart>
      <c:dateAx>
        <c:axId val="244975704"/>
        <c:scaling>
          <c:orientation val="minMax"/>
        </c:scaling>
        <c:delete val="1"/>
        <c:axPos val="b"/>
        <c:numFmt formatCode="ge" sourceLinked="1"/>
        <c:majorTickMark val="none"/>
        <c:minorTickMark val="none"/>
        <c:tickLblPos val="none"/>
        <c:crossAx val="244976088"/>
        <c:crosses val="autoZero"/>
        <c:auto val="1"/>
        <c:lblOffset val="100"/>
        <c:baseTimeUnit val="years"/>
      </c:dateAx>
      <c:valAx>
        <c:axId val="24497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7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234512"/>
        <c:axId val="2450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67234512"/>
        <c:axId val="245032544"/>
      </c:lineChart>
      <c:dateAx>
        <c:axId val="167234512"/>
        <c:scaling>
          <c:orientation val="minMax"/>
        </c:scaling>
        <c:delete val="1"/>
        <c:axPos val="b"/>
        <c:numFmt formatCode="ge" sourceLinked="1"/>
        <c:majorTickMark val="none"/>
        <c:minorTickMark val="none"/>
        <c:tickLblPos val="none"/>
        <c:crossAx val="245032544"/>
        <c:crosses val="autoZero"/>
        <c:auto val="1"/>
        <c:lblOffset val="100"/>
        <c:baseTimeUnit val="years"/>
      </c:dateAx>
      <c:valAx>
        <c:axId val="24503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23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950.21</c:v>
                </c:pt>
                <c:pt idx="1">
                  <c:v>724.62</c:v>
                </c:pt>
                <c:pt idx="2">
                  <c:v>771.13</c:v>
                </c:pt>
                <c:pt idx="3">
                  <c:v>853.72</c:v>
                </c:pt>
                <c:pt idx="4">
                  <c:v>436.05</c:v>
                </c:pt>
              </c:numCache>
            </c:numRef>
          </c:val>
        </c:ser>
        <c:dLbls>
          <c:showLegendKey val="0"/>
          <c:showVal val="0"/>
          <c:showCatName val="0"/>
          <c:showSerName val="0"/>
          <c:showPercent val="0"/>
          <c:showBubbleSize val="0"/>
        </c:dLbls>
        <c:gapWidth val="150"/>
        <c:axId val="245034112"/>
        <c:axId val="24503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245034112"/>
        <c:axId val="245034504"/>
      </c:lineChart>
      <c:dateAx>
        <c:axId val="245034112"/>
        <c:scaling>
          <c:orientation val="minMax"/>
        </c:scaling>
        <c:delete val="1"/>
        <c:axPos val="b"/>
        <c:numFmt formatCode="ge" sourceLinked="1"/>
        <c:majorTickMark val="none"/>
        <c:minorTickMark val="none"/>
        <c:tickLblPos val="none"/>
        <c:crossAx val="245034504"/>
        <c:crosses val="autoZero"/>
        <c:auto val="1"/>
        <c:lblOffset val="100"/>
        <c:baseTimeUnit val="years"/>
      </c:dateAx>
      <c:valAx>
        <c:axId val="245034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0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133.19</c:v>
                </c:pt>
                <c:pt idx="1">
                  <c:v>138.68</c:v>
                </c:pt>
                <c:pt idx="2">
                  <c:v>138.19</c:v>
                </c:pt>
                <c:pt idx="3">
                  <c:v>134.52000000000001</c:v>
                </c:pt>
                <c:pt idx="4">
                  <c:v>131.19999999999999</c:v>
                </c:pt>
              </c:numCache>
            </c:numRef>
          </c:val>
        </c:ser>
        <c:dLbls>
          <c:showLegendKey val="0"/>
          <c:showVal val="0"/>
          <c:showCatName val="0"/>
          <c:showSerName val="0"/>
          <c:showPercent val="0"/>
          <c:showBubbleSize val="0"/>
        </c:dLbls>
        <c:gapWidth val="150"/>
        <c:axId val="245035680"/>
        <c:axId val="24503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245035680"/>
        <c:axId val="245036072"/>
      </c:lineChart>
      <c:dateAx>
        <c:axId val="245035680"/>
        <c:scaling>
          <c:orientation val="minMax"/>
        </c:scaling>
        <c:delete val="1"/>
        <c:axPos val="b"/>
        <c:numFmt formatCode="ge" sourceLinked="1"/>
        <c:majorTickMark val="none"/>
        <c:minorTickMark val="none"/>
        <c:tickLblPos val="none"/>
        <c:crossAx val="245036072"/>
        <c:crosses val="autoZero"/>
        <c:auto val="1"/>
        <c:lblOffset val="100"/>
        <c:baseTimeUnit val="years"/>
      </c:dateAx>
      <c:valAx>
        <c:axId val="245036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0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106.72</c:v>
                </c:pt>
                <c:pt idx="1">
                  <c:v>98.51</c:v>
                </c:pt>
                <c:pt idx="2">
                  <c:v>98.65</c:v>
                </c:pt>
                <c:pt idx="3">
                  <c:v>102.58</c:v>
                </c:pt>
                <c:pt idx="4">
                  <c:v>107.65</c:v>
                </c:pt>
              </c:numCache>
            </c:numRef>
          </c:val>
        </c:ser>
        <c:dLbls>
          <c:showLegendKey val="0"/>
          <c:showVal val="0"/>
          <c:showCatName val="0"/>
          <c:showSerName val="0"/>
          <c:showPercent val="0"/>
          <c:showBubbleSize val="0"/>
        </c:dLbls>
        <c:gapWidth val="150"/>
        <c:axId val="245456784"/>
        <c:axId val="24545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245456784"/>
        <c:axId val="245457176"/>
      </c:lineChart>
      <c:dateAx>
        <c:axId val="245456784"/>
        <c:scaling>
          <c:orientation val="minMax"/>
        </c:scaling>
        <c:delete val="1"/>
        <c:axPos val="b"/>
        <c:numFmt formatCode="ge" sourceLinked="1"/>
        <c:majorTickMark val="none"/>
        <c:minorTickMark val="none"/>
        <c:tickLblPos val="none"/>
        <c:crossAx val="245457176"/>
        <c:crosses val="autoZero"/>
        <c:auto val="1"/>
        <c:lblOffset val="100"/>
        <c:baseTimeUnit val="years"/>
      </c:dateAx>
      <c:valAx>
        <c:axId val="24545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5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160.25</c:v>
                </c:pt>
                <c:pt idx="1">
                  <c:v>167.17</c:v>
                </c:pt>
                <c:pt idx="2">
                  <c:v>165.98</c:v>
                </c:pt>
                <c:pt idx="3">
                  <c:v>159.74</c:v>
                </c:pt>
                <c:pt idx="4">
                  <c:v>152.47999999999999</c:v>
                </c:pt>
              </c:numCache>
            </c:numRef>
          </c:val>
        </c:ser>
        <c:dLbls>
          <c:showLegendKey val="0"/>
          <c:showVal val="0"/>
          <c:showCatName val="0"/>
          <c:showSerName val="0"/>
          <c:showPercent val="0"/>
          <c:showBubbleSize val="0"/>
        </c:dLbls>
        <c:gapWidth val="150"/>
        <c:axId val="245033720"/>
        <c:axId val="24545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245033720"/>
        <c:axId val="245458352"/>
      </c:lineChart>
      <c:dateAx>
        <c:axId val="245033720"/>
        <c:scaling>
          <c:orientation val="minMax"/>
        </c:scaling>
        <c:delete val="1"/>
        <c:axPos val="b"/>
        <c:numFmt formatCode="ge" sourceLinked="1"/>
        <c:majorTickMark val="none"/>
        <c:minorTickMark val="none"/>
        <c:tickLblPos val="none"/>
        <c:crossAx val="245458352"/>
        <c:crosses val="autoZero"/>
        <c:auto val="1"/>
        <c:lblOffset val="100"/>
        <c:baseTimeUnit val="years"/>
      </c:dateAx>
      <c:valAx>
        <c:axId val="24545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3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大阪府　大東市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124150</v>
      </c>
      <c r="AJ8" s="75"/>
      <c r="AK8" s="75"/>
      <c r="AL8" s="75"/>
      <c r="AM8" s="75"/>
      <c r="AN8" s="75"/>
      <c r="AO8" s="75"/>
      <c r="AP8" s="76"/>
      <c r="AQ8" s="57">
        <f>データ!R6</f>
        <v>18.27</v>
      </c>
      <c r="AR8" s="57"/>
      <c r="AS8" s="57"/>
      <c r="AT8" s="57"/>
      <c r="AU8" s="57"/>
      <c r="AV8" s="57"/>
      <c r="AW8" s="57"/>
      <c r="AX8" s="57"/>
      <c r="AY8" s="57">
        <f>データ!S6</f>
        <v>6795.29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67.3</v>
      </c>
      <c r="K10" s="57"/>
      <c r="L10" s="57"/>
      <c r="M10" s="57"/>
      <c r="N10" s="57"/>
      <c r="O10" s="57"/>
      <c r="P10" s="57"/>
      <c r="Q10" s="57"/>
      <c r="R10" s="57">
        <f>データ!O6</f>
        <v>100</v>
      </c>
      <c r="S10" s="57"/>
      <c r="T10" s="57"/>
      <c r="U10" s="57"/>
      <c r="V10" s="57"/>
      <c r="W10" s="57"/>
      <c r="X10" s="57"/>
      <c r="Y10" s="57"/>
      <c r="Z10" s="65">
        <f>データ!P6</f>
        <v>2535</v>
      </c>
      <c r="AA10" s="65"/>
      <c r="AB10" s="65"/>
      <c r="AC10" s="65"/>
      <c r="AD10" s="65"/>
      <c r="AE10" s="65"/>
      <c r="AF10" s="65"/>
      <c r="AG10" s="65"/>
      <c r="AH10" s="2"/>
      <c r="AI10" s="65">
        <f>データ!T6</f>
        <v>123988</v>
      </c>
      <c r="AJ10" s="65"/>
      <c r="AK10" s="65"/>
      <c r="AL10" s="65"/>
      <c r="AM10" s="65"/>
      <c r="AN10" s="65"/>
      <c r="AO10" s="65"/>
      <c r="AP10" s="65"/>
      <c r="AQ10" s="57">
        <f>データ!U6</f>
        <v>18.27</v>
      </c>
      <c r="AR10" s="57"/>
      <c r="AS10" s="57"/>
      <c r="AT10" s="57"/>
      <c r="AU10" s="57"/>
      <c r="AV10" s="57"/>
      <c r="AW10" s="57"/>
      <c r="AX10" s="57"/>
      <c r="AY10" s="57">
        <f>データ!V6</f>
        <v>6786.43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272183</v>
      </c>
      <c r="D6" s="31">
        <f t="shared" si="3"/>
        <v>46</v>
      </c>
      <c r="E6" s="31">
        <f t="shared" si="3"/>
        <v>1</v>
      </c>
      <c r="F6" s="31">
        <f t="shared" si="3"/>
        <v>0</v>
      </c>
      <c r="G6" s="31">
        <f t="shared" si="3"/>
        <v>1</v>
      </c>
      <c r="H6" s="31" t="str">
        <f t="shared" si="3"/>
        <v>大阪府　大東市</v>
      </c>
      <c r="I6" s="31" t="str">
        <f t="shared" si="3"/>
        <v>法適用</v>
      </c>
      <c r="J6" s="31" t="str">
        <f t="shared" si="3"/>
        <v>水道事業</v>
      </c>
      <c r="K6" s="31" t="str">
        <f t="shared" si="3"/>
        <v>末端給水事業</v>
      </c>
      <c r="L6" s="31" t="str">
        <f t="shared" si="3"/>
        <v>A3</v>
      </c>
      <c r="M6" s="32" t="str">
        <f t="shared" si="3"/>
        <v>-</v>
      </c>
      <c r="N6" s="32">
        <f t="shared" si="3"/>
        <v>67.3</v>
      </c>
      <c r="O6" s="32">
        <f t="shared" si="3"/>
        <v>100</v>
      </c>
      <c r="P6" s="32">
        <f t="shared" si="3"/>
        <v>2535</v>
      </c>
      <c r="Q6" s="32">
        <f t="shared" si="3"/>
        <v>124150</v>
      </c>
      <c r="R6" s="32">
        <f t="shared" si="3"/>
        <v>18.27</v>
      </c>
      <c r="S6" s="32">
        <f t="shared" si="3"/>
        <v>6795.29</v>
      </c>
      <c r="T6" s="32">
        <f t="shared" si="3"/>
        <v>123988</v>
      </c>
      <c r="U6" s="32">
        <f t="shared" si="3"/>
        <v>18.27</v>
      </c>
      <c r="V6" s="32">
        <f t="shared" si="3"/>
        <v>6786.43</v>
      </c>
      <c r="W6" s="33">
        <f>IF(W7="",NA(),W7)</f>
        <v>112.56</v>
      </c>
      <c r="X6" s="33">
        <f t="shared" ref="X6:AF6" si="4">IF(X7="",NA(),X7)</f>
        <v>103.54</v>
      </c>
      <c r="Y6" s="33">
        <f t="shared" si="4"/>
        <v>104.2</v>
      </c>
      <c r="Z6" s="33">
        <f t="shared" si="4"/>
        <v>109.46</v>
      </c>
      <c r="AA6" s="33">
        <f t="shared" si="4"/>
        <v>113.54</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950.21</v>
      </c>
      <c r="AT6" s="33">
        <f t="shared" ref="AT6:BB6" si="6">IF(AT7="",NA(),AT7)</f>
        <v>724.62</v>
      </c>
      <c r="AU6" s="33">
        <f t="shared" si="6"/>
        <v>771.13</v>
      </c>
      <c r="AV6" s="33">
        <f t="shared" si="6"/>
        <v>853.72</v>
      </c>
      <c r="AW6" s="33">
        <f t="shared" si="6"/>
        <v>436.05</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133.19</v>
      </c>
      <c r="BE6" s="33">
        <f t="shared" ref="BE6:BM6" si="7">IF(BE7="",NA(),BE7)</f>
        <v>138.68</v>
      </c>
      <c r="BF6" s="33">
        <f t="shared" si="7"/>
        <v>138.19</v>
      </c>
      <c r="BG6" s="33">
        <f t="shared" si="7"/>
        <v>134.52000000000001</v>
      </c>
      <c r="BH6" s="33">
        <f t="shared" si="7"/>
        <v>131.19999999999999</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106.72</v>
      </c>
      <c r="BP6" s="33">
        <f t="shared" ref="BP6:BX6" si="8">IF(BP7="",NA(),BP7)</f>
        <v>98.51</v>
      </c>
      <c r="BQ6" s="33">
        <f t="shared" si="8"/>
        <v>98.65</v>
      </c>
      <c r="BR6" s="33">
        <f t="shared" si="8"/>
        <v>102.58</v>
      </c>
      <c r="BS6" s="33">
        <f t="shared" si="8"/>
        <v>107.65</v>
      </c>
      <c r="BT6" s="33">
        <f t="shared" si="8"/>
        <v>102.82</v>
      </c>
      <c r="BU6" s="33">
        <f t="shared" si="8"/>
        <v>100.16</v>
      </c>
      <c r="BV6" s="33">
        <f t="shared" si="8"/>
        <v>100.16</v>
      </c>
      <c r="BW6" s="33">
        <f t="shared" si="8"/>
        <v>100.07</v>
      </c>
      <c r="BX6" s="33">
        <f t="shared" si="8"/>
        <v>106.22</v>
      </c>
      <c r="BY6" s="32" t="str">
        <f>IF(BY7="","",IF(BY7="-","【-】","【"&amp;SUBSTITUTE(TEXT(BY7,"#,##0.00"),"-","△")&amp;"】"))</f>
        <v>【104.60】</v>
      </c>
      <c r="BZ6" s="33">
        <f>IF(BZ7="",NA(),BZ7)</f>
        <v>160.25</v>
      </c>
      <c r="CA6" s="33">
        <f t="shared" ref="CA6:CI6" si="9">IF(CA7="",NA(),CA7)</f>
        <v>167.17</v>
      </c>
      <c r="CB6" s="33">
        <f t="shared" si="9"/>
        <v>165.98</v>
      </c>
      <c r="CC6" s="33">
        <f t="shared" si="9"/>
        <v>159.74</v>
      </c>
      <c r="CD6" s="33">
        <f t="shared" si="9"/>
        <v>152.47999999999999</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64.78</v>
      </c>
      <c r="CL6" s="33">
        <f t="shared" ref="CL6:CT6" si="10">IF(CL7="",NA(),CL7)</f>
        <v>63.43</v>
      </c>
      <c r="CM6" s="33">
        <f t="shared" si="10"/>
        <v>61.75</v>
      </c>
      <c r="CN6" s="33">
        <f t="shared" si="10"/>
        <v>60.98</v>
      </c>
      <c r="CO6" s="33">
        <f t="shared" si="10"/>
        <v>60.29</v>
      </c>
      <c r="CP6" s="33">
        <f t="shared" si="10"/>
        <v>63.12</v>
      </c>
      <c r="CQ6" s="33">
        <f t="shared" si="10"/>
        <v>62.81</v>
      </c>
      <c r="CR6" s="33">
        <f t="shared" si="10"/>
        <v>62.5</v>
      </c>
      <c r="CS6" s="33">
        <f t="shared" si="10"/>
        <v>62.45</v>
      </c>
      <c r="CT6" s="33">
        <f t="shared" si="10"/>
        <v>62.12</v>
      </c>
      <c r="CU6" s="32" t="str">
        <f>IF(CU7="","",IF(CU7="-","【-】","【"&amp;SUBSTITUTE(TEXT(CU7,"#,##0.00"),"-","△")&amp;"】"))</f>
        <v>【59.80】</v>
      </c>
      <c r="CV6" s="33">
        <f>IF(CV7="",NA(),CV7)</f>
        <v>94.61</v>
      </c>
      <c r="CW6" s="33">
        <f t="shared" ref="CW6:DE6" si="11">IF(CW7="",NA(),CW7)</f>
        <v>93.8</v>
      </c>
      <c r="CX6" s="33">
        <f t="shared" si="11"/>
        <v>94.88</v>
      </c>
      <c r="CY6" s="33">
        <f t="shared" si="11"/>
        <v>95.19</v>
      </c>
      <c r="CZ6" s="33">
        <f t="shared" si="11"/>
        <v>94.65</v>
      </c>
      <c r="DA6" s="33">
        <f t="shared" si="11"/>
        <v>89.94</v>
      </c>
      <c r="DB6" s="33">
        <f t="shared" si="11"/>
        <v>89.45</v>
      </c>
      <c r="DC6" s="33">
        <f t="shared" si="11"/>
        <v>89.62</v>
      </c>
      <c r="DD6" s="33">
        <f t="shared" si="11"/>
        <v>89.76</v>
      </c>
      <c r="DE6" s="33">
        <f t="shared" si="11"/>
        <v>89.45</v>
      </c>
      <c r="DF6" s="32" t="str">
        <f>IF(DF7="","",IF(DF7="-","【-】","【"&amp;SUBSTITUTE(TEXT(DF7,"#,##0.00"),"-","△")&amp;"】"))</f>
        <v>【89.78】</v>
      </c>
      <c r="DG6" s="33">
        <f>IF(DG7="",NA(),DG7)</f>
        <v>40.909999999999997</v>
      </c>
      <c r="DH6" s="33">
        <f t="shared" ref="DH6:DP6" si="12">IF(DH7="",NA(),DH7)</f>
        <v>41.92</v>
      </c>
      <c r="DI6" s="33">
        <f t="shared" si="12"/>
        <v>43.25</v>
      </c>
      <c r="DJ6" s="33">
        <f t="shared" si="12"/>
        <v>44.15</v>
      </c>
      <c r="DK6" s="33">
        <f t="shared" si="12"/>
        <v>43.46</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9.85</v>
      </c>
      <c r="DS6" s="33">
        <f t="shared" ref="DS6:EA6" si="13">IF(DS7="",NA(),DS7)</f>
        <v>10.66</v>
      </c>
      <c r="DT6" s="33">
        <f t="shared" si="13"/>
        <v>10.7</v>
      </c>
      <c r="DU6" s="33">
        <f t="shared" si="13"/>
        <v>12.02</v>
      </c>
      <c r="DV6" s="33">
        <f t="shared" si="13"/>
        <v>14.24</v>
      </c>
      <c r="DW6" s="33">
        <f t="shared" si="13"/>
        <v>7.87</v>
      </c>
      <c r="DX6" s="33">
        <f t="shared" si="13"/>
        <v>9.14</v>
      </c>
      <c r="DY6" s="33">
        <f t="shared" si="13"/>
        <v>10.19</v>
      </c>
      <c r="DZ6" s="33">
        <f t="shared" si="13"/>
        <v>10.9</v>
      </c>
      <c r="EA6" s="33">
        <f t="shared" si="13"/>
        <v>12.03</v>
      </c>
      <c r="EB6" s="32" t="str">
        <f>IF(EB7="","",IF(EB7="-","【-】","【"&amp;SUBSTITUTE(TEXT(EB7,"#,##0.00"),"-","△")&amp;"】"))</f>
        <v>【12.42】</v>
      </c>
      <c r="EC6" s="33">
        <f>IF(EC7="",NA(),EC7)</f>
        <v>1.01</v>
      </c>
      <c r="ED6" s="33">
        <f t="shared" ref="ED6:EL6" si="14">IF(ED7="",NA(),ED7)</f>
        <v>0.9</v>
      </c>
      <c r="EE6" s="33">
        <f t="shared" si="14"/>
        <v>5.24</v>
      </c>
      <c r="EF6" s="33">
        <f t="shared" si="14"/>
        <v>0.76</v>
      </c>
      <c r="EG6" s="33">
        <f t="shared" si="14"/>
        <v>0.62</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272183</v>
      </c>
      <c r="D7" s="35">
        <v>46</v>
      </c>
      <c r="E7" s="35">
        <v>1</v>
      </c>
      <c r="F7" s="35">
        <v>0</v>
      </c>
      <c r="G7" s="35">
        <v>1</v>
      </c>
      <c r="H7" s="35" t="s">
        <v>93</v>
      </c>
      <c r="I7" s="35" t="s">
        <v>94</v>
      </c>
      <c r="J7" s="35" t="s">
        <v>95</v>
      </c>
      <c r="K7" s="35" t="s">
        <v>96</v>
      </c>
      <c r="L7" s="35" t="s">
        <v>97</v>
      </c>
      <c r="M7" s="36" t="s">
        <v>98</v>
      </c>
      <c r="N7" s="36">
        <v>67.3</v>
      </c>
      <c r="O7" s="36">
        <v>100</v>
      </c>
      <c r="P7" s="36">
        <v>2535</v>
      </c>
      <c r="Q7" s="36">
        <v>124150</v>
      </c>
      <c r="R7" s="36">
        <v>18.27</v>
      </c>
      <c r="S7" s="36">
        <v>6795.29</v>
      </c>
      <c r="T7" s="36">
        <v>123988</v>
      </c>
      <c r="U7" s="36">
        <v>18.27</v>
      </c>
      <c r="V7" s="36">
        <v>6786.43</v>
      </c>
      <c r="W7" s="36">
        <v>112.56</v>
      </c>
      <c r="X7" s="36">
        <v>103.54</v>
      </c>
      <c r="Y7" s="36">
        <v>104.2</v>
      </c>
      <c r="Z7" s="36">
        <v>109.46</v>
      </c>
      <c r="AA7" s="36">
        <v>113.54</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950.21</v>
      </c>
      <c r="AT7" s="36">
        <v>724.62</v>
      </c>
      <c r="AU7" s="36">
        <v>771.13</v>
      </c>
      <c r="AV7" s="36">
        <v>853.72</v>
      </c>
      <c r="AW7" s="36">
        <v>436.05</v>
      </c>
      <c r="AX7" s="36">
        <v>589.41999999999996</v>
      </c>
      <c r="AY7" s="36">
        <v>608.24</v>
      </c>
      <c r="AZ7" s="36">
        <v>633.30999999999995</v>
      </c>
      <c r="BA7" s="36">
        <v>648.09</v>
      </c>
      <c r="BB7" s="36">
        <v>344.19</v>
      </c>
      <c r="BC7" s="36">
        <v>264.16000000000003</v>
      </c>
      <c r="BD7" s="36">
        <v>133.19</v>
      </c>
      <c r="BE7" s="36">
        <v>138.68</v>
      </c>
      <c r="BF7" s="36">
        <v>138.19</v>
      </c>
      <c r="BG7" s="36">
        <v>134.52000000000001</v>
      </c>
      <c r="BH7" s="36">
        <v>131.19999999999999</v>
      </c>
      <c r="BI7" s="36">
        <v>260.54000000000002</v>
      </c>
      <c r="BJ7" s="36">
        <v>263.83999999999997</v>
      </c>
      <c r="BK7" s="36">
        <v>257.41000000000003</v>
      </c>
      <c r="BL7" s="36">
        <v>253.86</v>
      </c>
      <c r="BM7" s="36">
        <v>252.09</v>
      </c>
      <c r="BN7" s="36">
        <v>283.72000000000003</v>
      </c>
      <c r="BO7" s="36">
        <v>106.72</v>
      </c>
      <c r="BP7" s="36">
        <v>98.51</v>
      </c>
      <c r="BQ7" s="36">
        <v>98.65</v>
      </c>
      <c r="BR7" s="36">
        <v>102.58</v>
      </c>
      <c r="BS7" s="36">
        <v>107.65</v>
      </c>
      <c r="BT7" s="36">
        <v>102.82</v>
      </c>
      <c r="BU7" s="36">
        <v>100.16</v>
      </c>
      <c r="BV7" s="36">
        <v>100.16</v>
      </c>
      <c r="BW7" s="36">
        <v>100.07</v>
      </c>
      <c r="BX7" s="36">
        <v>106.22</v>
      </c>
      <c r="BY7" s="36">
        <v>104.6</v>
      </c>
      <c r="BZ7" s="36">
        <v>160.25</v>
      </c>
      <c r="CA7" s="36">
        <v>167.17</v>
      </c>
      <c r="CB7" s="36">
        <v>165.98</v>
      </c>
      <c r="CC7" s="36">
        <v>159.74</v>
      </c>
      <c r="CD7" s="36">
        <v>152.47999999999999</v>
      </c>
      <c r="CE7" s="36">
        <v>161.72999999999999</v>
      </c>
      <c r="CF7" s="36">
        <v>166.38</v>
      </c>
      <c r="CG7" s="36">
        <v>166.17</v>
      </c>
      <c r="CH7" s="36">
        <v>164.93</v>
      </c>
      <c r="CI7" s="36">
        <v>155.22999999999999</v>
      </c>
      <c r="CJ7" s="36">
        <v>164.21</v>
      </c>
      <c r="CK7" s="36">
        <v>64.78</v>
      </c>
      <c r="CL7" s="36">
        <v>63.43</v>
      </c>
      <c r="CM7" s="36">
        <v>61.75</v>
      </c>
      <c r="CN7" s="36">
        <v>60.98</v>
      </c>
      <c r="CO7" s="36">
        <v>60.29</v>
      </c>
      <c r="CP7" s="36">
        <v>63.12</v>
      </c>
      <c r="CQ7" s="36">
        <v>62.81</v>
      </c>
      <c r="CR7" s="36">
        <v>62.5</v>
      </c>
      <c r="CS7" s="36">
        <v>62.45</v>
      </c>
      <c r="CT7" s="36">
        <v>62.12</v>
      </c>
      <c r="CU7" s="36">
        <v>59.8</v>
      </c>
      <c r="CV7" s="36">
        <v>94.61</v>
      </c>
      <c r="CW7" s="36">
        <v>93.8</v>
      </c>
      <c r="CX7" s="36">
        <v>94.88</v>
      </c>
      <c r="CY7" s="36">
        <v>95.19</v>
      </c>
      <c r="CZ7" s="36">
        <v>94.65</v>
      </c>
      <c r="DA7" s="36">
        <v>89.94</v>
      </c>
      <c r="DB7" s="36">
        <v>89.45</v>
      </c>
      <c r="DC7" s="36">
        <v>89.62</v>
      </c>
      <c r="DD7" s="36">
        <v>89.76</v>
      </c>
      <c r="DE7" s="36">
        <v>89.45</v>
      </c>
      <c r="DF7" s="36">
        <v>89.78</v>
      </c>
      <c r="DG7" s="36">
        <v>40.909999999999997</v>
      </c>
      <c r="DH7" s="36">
        <v>41.92</v>
      </c>
      <c r="DI7" s="36">
        <v>43.25</v>
      </c>
      <c r="DJ7" s="36">
        <v>44.15</v>
      </c>
      <c r="DK7" s="36">
        <v>43.46</v>
      </c>
      <c r="DL7" s="36">
        <v>38.29</v>
      </c>
      <c r="DM7" s="36">
        <v>39.159999999999997</v>
      </c>
      <c r="DN7" s="36">
        <v>40.21</v>
      </c>
      <c r="DO7" s="36">
        <v>41.12</v>
      </c>
      <c r="DP7" s="36">
        <v>44.91</v>
      </c>
      <c r="DQ7" s="36">
        <v>46.31</v>
      </c>
      <c r="DR7" s="36">
        <v>9.85</v>
      </c>
      <c r="DS7" s="36">
        <v>10.66</v>
      </c>
      <c r="DT7" s="36">
        <v>10.7</v>
      </c>
      <c r="DU7" s="36">
        <v>12.02</v>
      </c>
      <c r="DV7" s="36">
        <v>14.24</v>
      </c>
      <c r="DW7" s="36">
        <v>7.87</v>
      </c>
      <c r="DX7" s="36">
        <v>9.14</v>
      </c>
      <c r="DY7" s="36">
        <v>10.19</v>
      </c>
      <c r="DZ7" s="36">
        <v>10.9</v>
      </c>
      <c r="EA7" s="36">
        <v>12.03</v>
      </c>
      <c r="EB7" s="36">
        <v>12.42</v>
      </c>
      <c r="EC7" s="36">
        <v>1.01</v>
      </c>
      <c r="ED7" s="36">
        <v>0.9</v>
      </c>
      <c r="EE7" s="36">
        <v>5.24</v>
      </c>
      <c r="EF7" s="36">
        <v>0.76</v>
      </c>
      <c r="EG7" s="36">
        <v>0.62</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3379</cp:lastModifiedBy>
  <cp:lastPrinted>2016-02-23T04:04:18Z</cp:lastPrinted>
  <dcterms:created xsi:type="dcterms:W3CDTF">2016-02-03T07:24:09Z</dcterms:created>
  <dcterms:modified xsi:type="dcterms:W3CDTF">2016-02-23T04:04:21Z</dcterms:modified>
  <cp:category/>
</cp:coreProperties>
</file>