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U:\▼経理グループ\○共有フォルダ\経営比較分析表\R02\"/>
    </mc:Choice>
  </mc:AlternateContent>
  <xr:revisionPtr revIDLastSave="0" documentId="13_ncr:1_{BB021B46-7D1C-4A84-9ECB-A1948B67ABD2}" xr6:coauthVersionLast="36" xr6:coauthVersionMax="36" xr10:uidLastSave="{00000000-0000-0000-0000-000000000000}"/>
  <workbookProtection workbookAlgorithmName="SHA-512" workbookHashValue="Tyn+CWELsRruoT3TUY9RP5NZggh1CdfLTzIwN1MODaYaZs9RQ4QEaleqvhpEaLGBFBWGtd/l+7iQ01Xy/2UmxQ==" workbookSaltValue="kQ4hIqmZDapw6j8oMPqgc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<sst xmlns="http://schemas.openxmlformats.org/spreadsheetml/2006/main" count="228" uniqueCount="114">
  <si>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</si>
  <si>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</si>
  <si>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</si>
  <si>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</si>
  <si>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</si>
  <si>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</si>
  <si>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</si>
  <si>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</si>
  <si>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</si>
  <si>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</si>
  <si>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</si>
  <si>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</si>
  <si>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</si>
  <si>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</si>
  <si>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</si>
  <si>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</si>
  <si>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</si>
  <si>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</si>
  <si>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</si>
  <si>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</si>
  <si>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</si>
  <si>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</si>
  <si>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</si>
  <si>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</si>
  <si>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</si>
  <si>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</si>
  <si>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</si>
  <si>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</si>
  <si>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</si>
  <si>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</si>
  <si>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</si>
  <si>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</si>
  <si>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</si>
  <si>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</si>
  <si>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</si>
  <si>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</si>
  <si>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</si>
  <si>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</si>
  <si>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</si>
  <si>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</si>
  <si>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</si>
  <si>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</si>
  <si>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</si>
  <si>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</si>
  <si>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</si>
  <si>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</si>
  <si>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</si>
  <si>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</si>
  <si>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</si>
  <si>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</si>
  <si>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</si>
  <si>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</si>
  <si>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</si>
  <si>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</si>
  <si>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</si>
  <si>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</si>
  <si>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</si>
  <si>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</si>
  <si>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</si>
  <si>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</si>
  <si>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</si>
  <si>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</si>
  <si>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</si>
  <si>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</si>
  <si>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</si>
  <si>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</si>
  <si>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</si>
  <si>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</si>
  <si>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</si>
  <si>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</si>
  <si>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</si>
  <si>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</si>
  <si>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</si>
  <si>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</si>
  <si>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</si>
  <si>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</si>
  <si>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</si>
  <si>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</si>
  <si>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</si>
  <si>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</si>
  <si>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</si>
  <si>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</si>
  <si>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</si>
  <si>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</si>
  <si>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</si>
  <si>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</si>
  <si>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</si>
  <si>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</si>
  <si>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</si>
  <si>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</si>
  <si>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</si>
  <si>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</si>
  <si>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</si>
  <si>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</si>
  <si>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</si>
  <si>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</si>
  <si>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</si>
  <si>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</si>
  <si>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</si>
  <si>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</si>
  <si>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</si>
  <si>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</si>
  <si>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</si>
  <si>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</si>
  <si>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</si>
  <si>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</si>
  <si>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</si>
  <si>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</si>
  <si>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</si>
  <si>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</si>
  <si>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</si>
  <si>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</si>
  <si>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元年度もその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た。その結果、令和元年度の③管路更新率は類似団体平均値を上回った。
　なお、平成28年度において管路以外の水道施設の更新の割合が大きかったことと、平成30年度において上記計画に基づいた重要施設配水ルートの耐震化を優先的に進めている影響によって、平成28年度・平成30年度ともに③管路更新率の一時的な低下が目立っている。</t>
    <rPh sb="149" eb="150">
      <t>フ</t>
    </rPh>
    <phoneticPr fontId="4"/>
  </si>
  <si>
    <t>　給水人口が年々減少し、年間総有収水量が減少することなどで給水収益が減少している。また、⑤料金回収率が類似団体平均値と比較して低くなっているため、①経常収支比率は類似団体平均値と比較して低い状態になっているが、１００％以上であり、また、③流動比率も１００％以上かつ類似団体平均値を大きく上回っており、企業の健全性や短期的な支払能力に問題はない。
　令和元年度は⑥給水原価が類似団体平均値よりも高くなり、それに伴って⑤料金回収率が１００％を切り、類似団体平均値を下回っている。これは、配水池の撤去費用で資産減耗費が増加したためである。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おり、平成29年度に策定した「大東市水道施設アセットマネジメント・耐震化・再構築計画」に基づいたダウンサイジング等によって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</si>
</sst>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0" fontId="5" fillId="0" borderId="0" xfId="0" applyNumberFormat="1"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0.39</c:v>
                </c:pt>
                <c:pt idx="2">
                  <c:v>0.65</c:v>
                </c:pt>
                <c:pt idx="3">
                  <c:v>0.41</c:v>
                </c:pt>
                <c:pt idx="4">
                  <c:v>0.68</c:v>
                </c:pt>
              </c:numCache>
            </c:numRef>
          </c:val>
          <c:extLst>
            <c:ext xmlns:c16="http://schemas.microsoft.com/office/drawing/2014/chart" uri="{C3380CC4-5D6E-409C-BE32-E72D297353CC}">
              <c16:uniqueId val="{00000000-BD6D-4276-AAFA-7BF178991A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BD6D-4276-AAFA-7BF178991A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59.12</c:v>
                </c:pt>
                <c:pt idx="1">
                  <c:v>58.78</c:v>
                </c:pt>
                <c:pt idx="2">
                  <c:v>58.53</c:v>
                </c:pt>
                <c:pt idx="3">
                  <c:v>59.14</c:v>
                </c:pt>
                <c:pt idx="4">
                  <c:v>56.21</c:v>
                </c:pt>
              </c:numCache>
            </c:numRef>
          </c:val>
          <c:extLst>
            <c:ext xmlns:c16="http://schemas.microsoft.com/office/drawing/2014/chart" uri="{C3380CC4-5D6E-409C-BE32-E72D297353CC}">
              <c16:uniqueId val="{00000000-4533-420A-9C35-B17DFC13DF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4533-420A-9C35-B17DFC13DF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95.23</c:v>
                </c:pt>
                <c:pt idx="1">
                  <c:v>95.49</c:v>
                </c:pt>
                <c:pt idx="2">
                  <c:v>94.85</c:v>
                </c:pt>
                <c:pt idx="3">
                  <c:v>93.01</c:v>
                </c:pt>
                <c:pt idx="4">
                  <c:v>96.83</c:v>
                </c:pt>
              </c:numCache>
            </c:numRef>
          </c:val>
          <c:extLst>
            <c:ext xmlns:c16="http://schemas.microsoft.com/office/drawing/2014/chart" uri="{C3380CC4-5D6E-409C-BE32-E72D297353CC}">
              <c16:uniqueId val="{00000000-A6DA-43C4-8DDF-F8CD760961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A6DA-43C4-8DDF-F8CD760961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113.89</c:v>
                </c:pt>
                <c:pt idx="1">
                  <c:v>112.4</c:v>
                </c:pt>
                <c:pt idx="2">
                  <c:v>110.85</c:v>
                </c:pt>
                <c:pt idx="3">
                  <c:v>111.09</c:v>
                </c:pt>
                <c:pt idx="4">
                  <c:v>106.05</c:v>
                </c:pt>
              </c:numCache>
            </c:numRef>
          </c:val>
          <c:extLst>
            <c:ext xmlns:c16="http://schemas.microsoft.com/office/drawing/2014/chart" uri="{C3380CC4-5D6E-409C-BE32-E72D297353CC}">
              <c16:uniqueId val="{00000000-479F-4FBE-B0DD-A6E83C6C07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479F-4FBE-B0DD-A6E83C6C07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44.72</c:v>
                </c:pt>
                <c:pt idx="1">
                  <c:v>45.98</c:v>
                </c:pt>
                <c:pt idx="2">
                  <c:v>47.39</c:v>
                </c:pt>
                <c:pt idx="3">
                  <c:v>47.49</c:v>
                </c:pt>
                <c:pt idx="4">
                  <c:v>48.34</c:v>
                </c:pt>
              </c:numCache>
            </c:numRef>
          </c:val>
          <c:extLst>
            <c:ext xmlns:c16="http://schemas.microsoft.com/office/drawing/2014/chart" uri="{C3380CC4-5D6E-409C-BE32-E72D297353CC}">
              <c16:uniqueId val="{00000000-EE5C-4A98-BE11-CE920AFCC2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EE5C-4A98-BE11-CE920AFCC2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17.53</c:v>
                </c:pt>
                <c:pt idx="1">
                  <c:v>18.04</c:v>
                </c:pt>
                <c:pt idx="2">
                  <c:v>22.22</c:v>
                </c:pt>
                <c:pt idx="3">
                  <c:v>25.12</c:v>
                </c:pt>
                <c:pt idx="4">
                  <c:v>28.19</c:v>
                </c:pt>
              </c:numCache>
            </c:numRef>
          </c:val>
          <c:extLst>
            <c:ext xmlns:c16="http://schemas.microsoft.com/office/drawing/2014/chart" uri="{C3380CC4-5D6E-409C-BE32-E72D297353CC}">
              <c16:uniqueId val="{00000000-C3BE-4CD7-B1EA-696CAD00B6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C3BE-4CD7-B1EA-696CAD00B6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1-4D31-B34D-14DCA2FAAB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041-4D31-B34D-14DCA2FAAB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630.85</c:v>
                </c:pt>
                <c:pt idx="1">
                  <c:v>613.14</c:v>
                </c:pt>
                <c:pt idx="2">
                  <c:v>595.14</c:v>
                </c:pt>
                <c:pt idx="3">
                  <c:v>581.78</c:v>
                </c:pt>
                <c:pt idx="4">
                  <c:v>573.09</c:v>
                </c:pt>
              </c:numCache>
            </c:numRef>
          </c:val>
          <c:extLst>
            <c:ext xmlns:c16="http://schemas.microsoft.com/office/drawing/2014/chart" uri="{C3380CC4-5D6E-409C-BE32-E72D297353CC}">
              <c16:uniqueId val="{00000000-9BD6-4927-854B-FC74909D47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BD6-4927-854B-FC74909D47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127.64</c:v>
                </c:pt>
                <c:pt idx="1">
                  <c:v>122.52</c:v>
                </c:pt>
                <c:pt idx="2">
                  <c:v>118.03</c:v>
                </c:pt>
                <c:pt idx="3">
                  <c:v>109.92</c:v>
                </c:pt>
                <c:pt idx="4">
                  <c:v>102.12</c:v>
                </c:pt>
              </c:numCache>
            </c:numRef>
          </c:val>
          <c:extLst>
            <c:ext xmlns:c16="http://schemas.microsoft.com/office/drawing/2014/chart" uri="{C3380CC4-5D6E-409C-BE32-E72D297353CC}">
              <c16:uniqueId val="{00000000-3586-400F-902A-C5319A5D0D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3586-400F-902A-C5319A5D0D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106.77</c:v>
                </c:pt>
                <c:pt idx="1">
                  <c:v>106.91</c:v>
                </c:pt>
                <c:pt idx="2">
                  <c:v>105.44</c:v>
                </c:pt>
                <c:pt idx="3">
                  <c:v>104.24</c:v>
                </c:pt>
                <c:pt idx="4">
                  <c:v>99.29</c:v>
                </c:pt>
              </c:numCache>
            </c:numRef>
          </c:val>
          <c:extLst>
            <c:ext xmlns:c16="http://schemas.microsoft.com/office/drawing/2014/chart" uri="{C3380CC4-5D6E-409C-BE32-E72D297353CC}">
              <c16:uniqueId val="{00000000-E316-4AD2-AE6E-B39712A4C9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E316-4AD2-AE6E-B39712A4C9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152.93</c:v>
                </c:pt>
                <c:pt idx="1">
                  <c:v>152.58000000000001</c:v>
                </c:pt>
                <c:pt idx="2">
                  <c:v>154.01</c:v>
                </c:pt>
                <c:pt idx="3">
                  <c:v>156.44999999999999</c:v>
                </c:pt>
                <c:pt idx="4">
                  <c:v>163.53</c:v>
                </c:pt>
              </c:numCache>
            </c:numRef>
          </c:val>
          <c:extLst>
            <c:ext xmlns:c16="http://schemas.microsoft.com/office/drawing/2014/chart" uri="{C3380CC4-5D6E-409C-BE32-E72D297353CC}">
              <c16:uniqueId val="{00000000-C97C-48E2-B160-9F868995A6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C97C-48E2-B160-9F868995A6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N1" zoomScaleNormal="100" zoomScaleSheetLayoutView="100" workbookViewId="0">
      <selection activeCell="CD20" sqref="CD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7" t="str">
        <f>データ!H6</f>
        <v>大阪府　大東市</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8"/>
      <c r="AE6" s="48"/>
      <c r="AF6" s="48"/>
      <c r="AG6" s="48"/>
      <c r="AH6" s="4"/>
      <c r="AI6" s="4"/>
      <c r="AJ6" s="4"/>
      <c r="AK6" s="4"/>
      <c r="AL6" s="4"/>
      <c r="AM6" s="4"/>
      <c r="AN6" s="4"/>
      <c r="AO6" s="2"/>
      <c r="AP6" s="2"/>
      <c r="AQ6" s="2"/>
      <c r="AR6" s="2"/>
      <c r="AS6" s="2"/>
      <c r="AT6" s="2"/>
      <c r="AU6" s="2"/>
      <c r="AV6" s="2"/>
      <c r="AW6" s="2"/>
      <c r="AX6" s="2"/>
      <c r="AY6" s="2"/>
      <c r="AZ6" s="2"/>
      <c r="BA6" s="2"/>
      <c r="BB6" s="2"/>
      <c r="BC6" s="2"/>
      <c r="BD6" s="2"/>
      <c r="BE6" s="2"/>
      <c r="BF6" s="2"/>
      <c r="BG6" s="2"/>
      <c r="BH6" s="45"/>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51"/>
      <c r="P7" s="52" t="s">
        <v>3</v>
      </c>
      <c r="Q7" s="52"/>
      <c r="R7" s="52"/>
      <c r="S7" s="52"/>
      <c r="T7" s="52"/>
      <c r="U7" s="52"/>
      <c r="V7" s="52"/>
      <c r="W7" s="52" t="s">
        <v>4</v>
      </c>
      <c r="X7" s="52"/>
      <c r="Y7" s="52"/>
      <c r="Z7" s="52"/>
      <c r="AA7" s="52"/>
      <c r="AB7" s="52"/>
      <c r="AC7" s="52"/>
      <c r="AD7" s="52" t="s">
        <v>5</v>
      </c>
      <c r="AE7" s="52"/>
      <c r="AF7" s="52"/>
      <c r="AG7" s="52"/>
      <c r="AH7" s="52"/>
      <c r="AI7" s="52"/>
      <c r="AJ7" s="52"/>
      <c r="AK7" s="4"/>
      <c r="AL7" s="52" t="s">
        <v>6</v>
      </c>
      <c r="AM7" s="52"/>
      <c r="AN7" s="52"/>
      <c r="AO7" s="52"/>
      <c r="AP7" s="52"/>
      <c r="AQ7" s="52"/>
      <c r="AR7" s="52"/>
      <c r="AS7" s="52"/>
      <c r="AT7" s="49" t="s">
        <v>7</v>
      </c>
      <c r="AU7" s="50"/>
      <c r="AV7" s="50"/>
      <c r="AW7" s="50"/>
      <c r="AX7" s="50"/>
      <c r="AY7" s="50"/>
      <c r="AZ7" s="50"/>
      <c r="BA7" s="50"/>
      <c r="BB7" s="52" t="s">
        <v>8</v>
      </c>
      <c r="BC7" s="52"/>
      <c r="BD7" s="52"/>
      <c r="BE7" s="52"/>
      <c r="BF7" s="52"/>
      <c r="BG7" s="52"/>
      <c r="BH7" s="52"/>
      <c r="BI7" s="52"/>
      <c r="BJ7" s="3"/>
      <c r="BK7" s="3"/>
      <c r="BL7" s="5" t="s">
        <v>9</v>
      </c>
      <c r="BM7" s="6"/>
      <c r="BN7" s="6"/>
      <c r="BO7" s="6"/>
      <c r="BP7" s="6"/>
      <c r="BQ7" s="6"/>
      <c r="BR7" s="6"/>
      <c r="BS7" s="6"/>
      <c r="BT7" s="6"/>
      <c r="BU7" s="6"/>
      <c r="BV7" s="6"/>
      <c r="BW7" s="6"/>
      <c r="BX7" s="6"/>
      <c r="BY7" s="7"/>
    </row>
    <row r="8" spans="1:78" ht="18.75" customHeight="1" x14ac:dyDescent="0.15">
      <c r="A8" s="2"/>
      <c r="B8" s="58" t="str">
        <f>データ!$I$6</f>
        <v>法適用</v>
      </c>
      <c r="C8" s="59"/>
      <c r="D8" s="59"/>
      <c r="E8" s="59"/>
      <c r="F8" s="59"/>
      <c r="G8" s="59"/>
      <c r="H8" s="59"/>
      <c r="I8" s="58" t="str">
        <f>データ!$J$6</f>
        <v>水道事業</v>
      </c>
      <c r="J8" s="59"/>
      <c r="K8" s="59"/>
      <c r="L8" s="59"/>
      <c r="M8" s="59"/>
      <c r="N8" s="59"/>
      <c r="O8" s="60"/>
      <c r="P8" s="61" t="str">
        <f>データ!$K$6</f>
        <v>末端給水事業</v>
      </c>
      <c r="Q8" s="61"/>
      <c r="R8" s="61"/>
      <c r="S8" s="61"/>
      <c r="T8" s="61"/>
      <c r="U8" s="61"/>
      <c r="V8" s="61"/>
      <c r="W8" s="61" t="str">
        <f>データ!$L$6</f>
        <v>A3</v>
      </c>
      <c r="X8" s="61"/>
      <c r="Y8" s="61"/>
      <c r="Z8" s="61"/>
      <c r="AA8" s="61"/>
      <c r="AB8" s="61"/>
      <c r="AC8" s="61"/>
      <c r="AD8" s="61" t="str">
        <f>データ!$M$6</f>
        <v>自治体職員</v>
      </c>
      <c r="AE8" s="61"/>
      <c r="AF8" s="61"/>
      <c r="AG8" s="61"/>
      <c r="AH8" s="61"/>
      <c r="AI8" s="61"/>
      <c r="AJ8" s="61"/>
      <c r="AK8" s="4"/>
      <c r="AL8" s="62">
        <f>データ!$R$6</f>
        <v>120285</v>
      </c>
      <c r="AM8" s="62"/>
      <c r="AN8" s="62"/>
      <c r="AO8" s="62"/>
      <c r="AP8" s="62"/>
      <c r="AQ8" s="62"/>
      <c r="AR8" s="62"/>
      <c r="AS8" s="62"/>
      <c r="AT8" s="53">
        <f>データ!$S$6</f>
        <v>18.27</v>
      </c>
      <c r="AU8" s="54"/>
      <c r="AV8" s="54"/>
      <c r="AW8" s="54"/>
      <c r="AX8" s="54"/>
      <c r="AY8" s="54"/>
      <c r="AZ8" s="54"/>
      <c r="BA8" s="54"/>
      <c r="BB8" s="55">
        <f>データ!$T$6</f>
        <v>6583.74</v>
      </c>
      <c r="BC8" s="55"/>
      <c r="BD8" s="55"/>
      <c r="BE8" s="55"/>
      <c r="BF8" s="55"/>
      <c r="BG8" s="55"/>
      <c r="BH8" s="55"/>
      <c r="BI8" s="55"/>
      <c r="BJ8" s="3"/>
      <c r="BK8" s="3"/>
      <c r="BL8" s="56" t="s">
        <v>10</v>
      </c>
      <c r="BM8" s="57"/>
      <c r="BN8" s="8" t="s">
        <v>11</v>
      </c>
      <c r="BO8" s="9"/>
      <c r="BP8" s="9"/>
      <c r="BQ8" s="9"/>
      <c r="BR8" s="9"/>
      <c r="BS8" s="9"/>
      <c r="BT8" s="9"/>
      <c r="BU8" s="9"/>
      <c r="BV8" s="9"/>
      <c r="BW8" s="9"/>
      <c r="BX8" s="9"/>
      <c r="BY8" s="10"/>
    </row>
    <row r="9" spans="1:78" ht="18.75" customHeight="1" x14ac:dyDescent="0.15">
      <c r="A9" s="2"/>
      <c r="B9" s="49" t="s">
        <v>12</v>
      </c>
      <c r="C9" s="50"/>
      <c r="D9" s="50"/>
      <c r="E9" s="50"/>
      <c r="F9" s="50"/>
      <c r="G9" s="50"/>
      <c r="H9" s="50"/>
      <c r="I9" s="49" t="s">
        <v>13</v>
      </c>
      <c r="J9" s="50"/>
      <c r="K9" s="50"/>
      <c r="L9" s="50"/>
      <c r="M9" s="50"/>
      <c r="N9" s="50"/>
      <c r="O9" s="51"/>
      <c r="P9" s="52" t="s">
        <v>14</v>
      </c>
      <c r="Q9" s="52"/>
      <c r="R9" s="52"/>
      <c r="S9" s="52"/>
      <c r="T9" s="52"/>
      <c r="U9" s="52"/>
      <c r="V9" s="52"/>
      <c r="W9" s="52" t="s">
        <v>15</v>
      </c>
      <c r="X9" s="52"/>
      <c r="Y9" s="52"/>
      <c r="Z9" s="52"/>
      <c r="AA9" s="52"/>
      <c r="AB9" s="52"/>
      <c r="AC9" s="52"/>
      <c r="AD9" s="2"/>
      <c r="AE9" s="2"/>
      <c r="AF9" s="2"/>
      <c r="AG9" s="2"/>
      <c r="AH9" s="4"/>
      <c r="AI9" s="4"/>
      <c r="AJ9" s="4"/>
      <c r="AK9" s="4"/>
      <c r="AL9" s="52" t="s">
        <v>16</v>
      </c>
      <c r="AM9" s="52"/>
      <c r="AN9" s="52"/>
      <c r="AO9" s="52"/>
      <c r="AP9" s="52"/>
      <c r="AQ9" s="52"/>
      <c r="AR9" s="52"/>
      <c r="AS9" s="52"/>
      <c r="AT9" s="49" t="s">
        <v>17</v>
      </c>
      <c r="AU9" s="50"/>
      <c r="AV9" s="50"/>
      <c r="AW9" s="50"/>
      <c r="AX9" s="50"/>
      <c r="AY9" s="50"/>
      <c r="AZ9" s="50"/>
      <c r="BA9" s="50"/>
      <c r="BB9" s="52" t="s">
        <v>18</v>
      </c>
      <c r="BC9" s="52"/>
      <c r="BD9" s="52"/>
      <c r="BE9" s="52"/>
      <c r="BF9" s="52"/>
      <c r="BG9" s="52"/>
      <c r="BH9" s="52"/>
      <c r="BI9" s="52"/>
      <c r="BJ9" s="3"/>
      <c r="BK9" s="3"/>
      <c r="BL9" s="63" t="s">
        <v>19</v>
      </c>
      <c r="BM9" s="64"/>
      <c r="BN9" s="11" t="s">
        <v>20</v>
      </c>
      <c r="BO9" s="12"/>
      <c r="BP9" s="12"/>
      <c r="BQ9" s="12"/>
      <c r="BR9" s="12"/>
      <c r="BS9" s="12"/>
      <c r="BT9" s="12"/>
      <c r="BU9" s="12"/>
      <c r="BV9" s="12"/>
      <c r="BW9" s="12"/>
      <c r="BX9" s="12"/>
      <c r="BY9" s="13"/>
    </row>
    <row r="10" spans="1:78" ht="18.75" customHeight="1" x14ac:dyDescent="0.15">
      <c r="A10" s="2"/>
      <c r="B10" s="53" t="str">
        <f>データ!$N$6</f>
        <v>-</v>
      </c>
      <c r="C10" s="54"/>
      <c r="D10" s="54"/>
      <c r="E10" s="54"/>
      <c r="F10" s="54"/>
      <c r="G10" s="54"/>
      <c r="H10" s="54"/>
      <c r="I10" s="53">
        <f>データ!$O$6</f>
        <v>75.099999999999994</v>
      </c>
      <c r="J10" s="54"/>
      <c r="K10" s="54"/>
      <c r="L10" s="54"/>
      <c r="M10" s="54"/>
      <c r="N10" s="54"/>
      <c r="O10" s="65"/>
      <c r="P10" s="55">
        <f>データ!$P$6</f>
        <v>100</v>
      </c>
      <c r="Q10" s="55"/>
      <c r="R10" s="55"/>
      <c r="S10" s="55"/>
      <c r="T10" s="55"/>
      <c r="U10" s="55"/>
      <c r="V10" s="55"/>
      <c r="W10" s="62">
        <f>データ!$Q$6</f>
        <v>2582</v>
      </c>
      <c r="X10" s="62"/>
      <c r="Y10" s="62"/>
      <c r="Z10" s="62"/>
      <c r="AA10" s="62"/>
      <c r="AB10" s="62"/>
      <c r="AC10" s="62"/>
      <c r="AD10" s="2"/>
      <c r="AE10" s="2"/>
      <c r="AF10" s="2"/>
      <c r="AG10" s="2"/>
      <c r="AH10" s="4"/>
      <c r="AI10" s="4"/>
      <c r="AJ10" s="4"/>
      <c r="AK10" s="4"/>
      <c r="AL10" s="62">
        <f>データ!$U$6</f>
        <v>120367</v>
      </c>
      <c r="AM10" s="62"/>
      <c r="AN10" s="62"/>
      <c r="AO10" s="62"/>
      <c r="AP10" s="62"/>
      <c r="AQ10" s="62"/>
      <c r="AR10" s="62"/>
      <c r="AS10" s="62"/>
      <c r="AT10" s="53">
        <f>データ!$V$6</f>
        <v>18.27</v>
      </c>
      <c r="AU10" s="54"/>
      <c r="AV10" s="54"/>
      <c r="AW10" s="54"/>
      <c r="AX10" s="54"/>
      <c r="AY10" s="54"/>
      <c r="AZ10" s="54"/>
      <c r="BA10" s="54"/>
      <c r="BB10" s="55">
        <f>データ!$W$6</f>
        <v>6588.23</v>
      </c>
      <c r="BC10" s="55"/>
      <c r="BD10" s="55"/>
      <c r="BE10" s="55"/>
      <c r="BF10" s="55"/>
      <c r="BG10" s="55"/>
      <c r="BH10" s="55"/>
      <c r="BI10" s="55"/>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113</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112</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111</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Pmsc4vJTVlAIiYjPzOTvkjftZ/OyidXORG2E8XjsiLof3u9PttFpJCsGJk27IM5UyPc9TZzOBR8QfyY5JV3Q==" saltValue="9u7bj1JBhaS/Ypk0XAR56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272183</v>
      </c>
      <c r="D6" s="34">
        <f t="shared" si="3"/>
        <v>46</v>
      </c>
      <c r="E6" s="34">
        <f t="shared" si="3"/>
        <v>1</v>
      </c>
      <c r="F6" s="34">
        <f t="shared" si="3"/>
        <v>0</v>
      </c>
      <c r="G6" s="34">
        <f t="shared" si="3"/>
        <v>1</v>
      </c>
      <c r="H6" s="34" t="str">
        <f t="shared" si="3"/>
        <v>大阪府　大東市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75.099999999999994</v>
      </c>
      <c r="P6" s="35">
        <f t="shared" si="3"/>
        <v>100</v>
      </c>
      <c r="Q6" s="35">
        <f t="shared" si="3"/>
        <v>2582</v>
      </c>
      <c r="R6" s="35">
        <f t="shared" si="3"/>
        <v>120285</v>
      </c>
      <c r="S6" s="35">
        <f t="shared" si="3"/>
        <v>18.27</v>
      </c>
      <c r="T6" s="35">
        <f t="shared" si="3"/>
        <v>6583.74</v>
      </c>
      <c r="U6" s="35">
        <f t="shared" si="3"/>
        <v>120367</v>
      </c>
      <c r="V6" s="35">
        <f t="shared" si="3"/>
        <v>18.27</v>
      </c>
      <c r="W6" s="35">
        <f t="shared" si="3"/>
        <v>6588.23</v>
      </c>
      <c r="X6" s="36">
        <f>IF(X7="",NA(),X7)</f>
        <v>113.89</v>
      </c>
      <c r="Y6" s="36">
        <f t="shared" ref="Y6:AG6" si="4">IF(Y7="",NA(),Y7)</f>
        <v>112.4</v>
      </c>
      <c r="Z6" s="36">
        <f t="shared" si="4"/>
        <v>110.85</v>
      </c>
      <c r="AA6" s="36">
        <f t="shared" si="4"/>
        <v>111.09</v>
      </c>
      <c r="AB6" s="36">
        <f t="shared" si="4"/>
        <v>106.05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630.85</v>
      </c>
      <c r="AU6" s="36">
        <f t="shared" ref="AU6:BC6" si="6">IF(AU7="",NA(),AU7)</f>
        <v>613.14</v>
      </c>
      <c r="AV6" s="36">
        <f t="shared" si="6"/>
        <v>595.14</v>
      </c>
      <c r="AW6" s="36">
        <f t="shared" si="6"/>
        <v>581.78</v>
      </c>
      <c r="AX6" s="36">
        <f t="shared" si="6"/>
        <v>573.09</v>
      </c>
      <c r="AY6" s="36">
        <f t="shared" si="6"/>
        <v>352.05</v>
      </c>
      <c r="AZ6" s="36">
        <f t="shared" si="6"/>
        <v>349.04</v>
      </c>
      <c r="BA6" s="36">
        <f t="shared" si="6"/>
        <v>337.49</v>
      </c>
      <c r="BB6" s="36">
        <f t="shared" si="6"/>
        <v>335.6</v>
      </c>
      <c r="BC6" s="36">
        <f t="shared" si="6"/>
        <v>358.91</v>
      </c>
      <c r="BD6" s="35" t="str">
        <f>IF(BD7="","",IF(BD7="-","【-】","【"&amp;SUBSTITUTE(TEXT(BD7,"#,##0.00"),"-","△")&amp;"】"))</f>
        <v>【264.97】</v>
      </c>
      <c r="BE6" s="36">
        <f>IF(BE7="",NA(),BE7)</f>
        <v>127.64</v>
      </c>
      <c r="BF6" s="36">
        <f t="shared" ref="BF6:BN6" si="7">IF(BF7="",NA(),BF7)</f>
        <v>122.52</v>
      </c>
      <c r="BG6" s="36">
        <f t="shared" si="7"/>
        <v>118.03</v>
      </c>
      <c r="BH6" s="36">
        <f t="shared" si="7"/>
        <v>109.92</v>
      </c>
      <c r="BI6" s="36">
        <f t="shared" si="7"/>
        <v>102.12</v>
      </c>
      <c r="BJ6" s="36">
        <f t="shared" si="7"/>
        <v>250.76</v>
      </c>
      <c r="BK6" s="36">
        <f t="shared" si="7"/>
        <v>254.54</v>
      </c>
      <c r="BL6" s="36">
        <f t="shared" si="7"/>
        <v>265.92</v>
      </c>
      <c r="BM6" s="36">
        <f t="shared" si="7"/>
        <v>258.26</v>
      </c>
      <c r="BN6" s="36">
        <f t="shared" si="7"/>
        <v>247.27</v>
      </c>
      <c r="BO6" s="35" t="str">
        <f>IF(BO7="","",IF(BO7="-","【-】","【"&amp;SUBSTITUTE(TEXT(BO7,"#,##0.00"),"-","△")&amp;"】"))</f>
        <v>【266.61】</v>
      </c>
      <c r="BP6" s="36">
        <f>IF(BP7="",NA(),BP7)</f>
        <v>106.77</v>
      </c>
      <c r="BQ6" s="36">
        <f t="shared" ref="BQ6:BY6" si="8">IF(BQ7="",NA(),BQ7)</f>
        <v>106.91</v>
      </c>
      <c r="BR6" s="36">
        <f t="shared" si="8"/>
        <v>105.44</v>
      </c>
      <c r="BS6" s="36">
        <f t="shared" si="8"/>
        <v>104.24</v>
      </c>
      <c r="BT6" s="36">
        <f t="shared" si="8"/>
        <v>99.29</v>
      </c>
      <c r="BU6" s="36">
        <f t="shared" si="8"/>
        <v>106.69</v>
      </c>
      <c r="BV6" s="36">
        <f t="shared" si="8"/>
        <v>106.52</v>
      </c>
      <c r="BW6" s="36">
        <f t="shared" si="8"/>
        <v>105.86</v>
      </c>
      <c r="BX6" s="36">
        <f t="shared" si="8"/>
        <v>106.07</v>
      </c>
      <c r="BY6" s="36">
        <f t="shared" si="8"/>
        <v>105.34</v>
      </c>
      <c r="BZ6" s="35" t="str">
        <f>IF(BZ7="","",IF(BZ7="-","【-】","【"&amp;SUBSTITUTE(TEXT(BZ7,"#,##0.00"),"-","△")&amp;"】"))</f>
        <v>【103.24】</v>
      </c>
      <c r="CA6" s="36">
        <f>IF(CA7="",NA(),CA7)</f>
        <v>152.93</v>
      </c>
      <c r="CB6" s="36">
        <f t="shared" ref="CB6:CJ6" si="9">IF(CB7="",NA(),CB7)</f>
        <v>152.58000000000001</v>
      </c>
      <c r="CC6" s="36">
        <f t="shared" si="9"/>
        <v>154.01</v>
      </c>
      <c r="CD6" s="36">
        <f t="shared" si="9"/>
        <v>156.44999999999999</v>
      </c>
      <c r="CE6" s="36">
        <f t="shared" si="9"/>
        <v>163.53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59.12</v>
      </c>
      <c r="CM6" s="36">
        <f t="shared" ref="CM6:CU6" si="10">IF(CM7="",NA(),CM7)</f>
        <v>58.78</v>
      </c>
      <c r="CN6" s="36">
        <f t="shared" si="10"/>
        <v>58.53</v>
      </c>
      <c r="CO6" s="36">
        <f t="shared" si="10"/>
        <v>59.14</v>
      </c>
      <c r="CP6" s="36">
        <f t="shared" si="10"/>
        <v>56.21</v>
      </c>
      <c r="CQ6" s="36">
        <f t="shared" si="10"/>
        <v>62.26</v>
      </c>
      <c r="CR6" s="36">
        <f t="shared" si="10"/>
        <v>62.1</v>
      </c>
      <c r="CS6" s="36">
        <f t="shared" si="10"/>
        <v>62.38</v>
      </c>
      <c r="CT6" s="36">
        <f t="shared" si="10"/>
        <v>62.83</v>
      </c>
      <c r="CU6" s="36">
        <f t="shared" si="10"/>
        <v>62.05</v>
      </c>
      <c r="CV6" s="35" t="str">
        <f>IF(CV7="","",IF(CV7="-","【-】","【"&amp;SUBSTITUTE(TEXT(CV7,"#,##0.00"),"-","△")&amp;"】"))</f>
        <v>【60.00】</v>
      </c>
      <c r="CW6" s="36">
        <f>IF(CW7="",NA(),CW7)</f>
        <v>95.23</v>
      </c>
      <c r="CX6" s="36">
        <f t="shared" ref="CX6:DF6" si="11">IF(CX7="",NA(),CX7)</f>
        <v>95.49</v>
      </c>
      <c r="CY6" s="36">
        <f t="shared" si="11"/>
        <v>94.85</v>
      </c>
      <c r="CZ6" s="36">
        <f t="shared" si="11"/>
        <v>93.01</v>
      </c>
      <c r="DA6" s="36">
        <f t="shared" si="11"/>
        <v>96.83</v>
      </c>
      <c r="DB6" s="36">
        <f t="shared" si="11"/>
        <v>89.5</v>
      </c>
      <c r="DC6" s="36">
        <f t="shared" si="11"/>
        <v>89.52</v>
      </c>
      <c r="DD6" s="36">
        <f t="shared" si="11"/>
        <v>89.17</v>
      </c>
      <c r="DE6" s="36">
        <f t="shared" si="11"/>
        <v>88.86</v>
      </c>
      <c r="DF6" s="36">
        <f t="shared" si="11"/>
        <v>89.11</v>
      </c>
      <c r="DG6" s="35" t="str">
        <f>IF(DG7="","",IF(DG7="-","【-】","【"&amp;SUBSTITUTE(TEXT(DG7,"#,##0.00"),"-","△")&amp;"】"))</f>
        <v>【89.80】</v>
      </c>
      <c r="DH6" s="36">
        <f>IF(DH7="",NA(),DH7)</f>
        <v>44.72</v>
      </c>
      <c r="DI6" s="36">
        <f t="shared" ref="DI6:DQ6" si="12">IF(DI7="",NA(),DI7)</f>
        <v>45.98</v>
      </c>
      <c r="DJ6" s="36">
        <f t="shared" si="12"/>
        <v>47.39</v>
      </c>
      <c r="DK6" s="36">
        <f t="shared" si="12"/>
        <v>47.49</v>
      </c>
      <c r="DL6" s="36">
        <f t="shared" si="12"/>
        <v>48.34</v>
      </c>
      <c r="DM6" s="36">
        <f t="shared" si="12"/>
        <v>45.89</v>
      </c>
      <c r="DN6" s="36">
        <f t="shared" si="12"/>
        <v>46.58</v>
      </c>
      <c r="DO6" s="36">
        <f t="shared" si="12"/>
        <v>46.99</v>
      </c>
      <c r="DP6" s="36">
        <f t="shared" si="12"/>
        <v>47.89</v>
      </c>
      <c r="DQ6" s="36">
        <f t="shared" si="12"/>
        <v>48.69</v>
      </c>
      <c r="DR6" s="35" t="str">
        <f>IF(DR7="","",IF(DR7="-","【-】","【"&amp;SUBSTITUTE(TEXT(DR7,"#,##0.00"),"-","△")&amp;"】"))</f>
        <v>【49.59】</v>
      </c>
      <c r="DS6" s="36">
        <f>IF(DS7="",NA(),DS7)</f>
        <v>17.53</v>
      </c>
      <c r="DT6" s="36">
        <f t="shared" ref="DT6:EB6" si="13">IF(DT7="",NA(),DT7)</f>
        <v>18.04</v>
      </c>
      <c r="DU6" s="36">
        <f t="shared" si="13"/>
        <v>22.22</v>
      </c>
      <c r="DV6" s="36">
        <f t="shared" si="13"/>
        <v>25.12</v>
      </c>
      <c r="DW6" s="36">
        <f t="shared" si="13"/>
        <v>28.19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0.63</v>
      </c>
      <c r="EE6" s="36">
        <f t="shared" ref="EE6:EM6" si="14">IF(EE7="",NA(),EE7)</f>
        <v>0.39</v>
      </c>
      <c r="EF6" s="36">
        <f t="shared" si="14"/>
        <v>0.65</v>
      </c>
      <c r="EG6" s="36">
        <f t="shared" si="14"/>
        <v>0.41</v>
      </c>
      <c r="EH6" s="36">
        <f t="shared" si="14"/>
        <v>0.68</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272183</v>
      </c>
      <c r="D7" s="38">
        <v>46</v>
      </c>
      <c r="E7" s="38">
        <v>1</v>
      </c>
      <c r="F7" s="38">
        <v>0</v>
      </c>
      <c r="G7" s="38">
        <v>1</v>
      </c>
      <c r="H7" s="38" t="s">
        <v>92</v>
      </c>
      <c r="I7" s="38" t="s">
        <v>93</v>
      </c>
      <c r="J7" s="38" t="s">
        <v>94</v>
      </c>
      <c r="K7" s="38" t="s">
        <v>95</v>
      </c>
      <c r="L7" s="38" t="s">
        <v>96</v>
      </c>
      <c r="M7" s="38" t="s">
        <v>97</v>
      </c>
      <c r="N7" s="39" t="s">
        <v>98</v>
      </c>
      <c r="O7" s="39">
        <v>75.099999999999994</v>
      </c>
      <c r="P7" s="39">
        <v>100</v>
      </c>
      <c r="Q7" s="39">
        <v>2582</v>
      </c>
      <c r="R7" s="39">
        <v>120285</v>
      </c>
      <c r="S7" s="39">
        <v>18.27</v>
      </c>
      <c r="T7" s="39">
        <v>6583.74</v>
      </c>
      <c r="U7" s="39">
        <v>120367</v>
      </c>
      <c r="V7" s="39">
        <v>18.27</v>
      </c>
      <c r="W7" s="39">
        <v>6588.23</v>
      </c>
      <c r="X7" s="39">
        <v>113.89</v>
      </c>
      <c r="Y7" s="39">
        <v>112.4</v>
      </c>
      <c r="Z7" s="39">
        <v>110.85</v>
      </c>
      <c r="AA7" s="39">
        <v>111.09</v>
      </c>
      <c r="AB7" s="39">
        <v>106.05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630.85</v>
      </c>
      <c r="AU7" s="39">
        <v>613.14</v>
      </c>
      <c r="AV7" s="39">
        <v>595.14</v>
      </c>
      <c r="AW7" s="39">
        <v>581.78</v>
      </c>
      <c r="AX7" s="39">
        <v>573.09</v>
      </c>
      <c r="AY7" s="39">
        <v>352.05</v>
      </c>
      <c r="AZ7" s="39">
        <v>349.04</v>
      </c>
      <c r="BA7" s="39">
        <v>337.49</v>
      </c>
      <c r="BB7" s="39">
        <v>335.6</v>
      </c>
      <c r="BC7" s="39">
        <v>358.91</v>
      </c>
      <c r="BD7" s="39">
        <v>264.97000000000003</v>
      </c>
      <c r="BE7" s="39">
        <v>127.64</v>
      </c>
      <c r="BF7" s="39">
        <v>122.52</v>
      </c>
      <c r="BG7" s="39">
        <v>118.03</v>
      </c>
      <c r="BH7" s="39">
        <v>109.92</v>
      </c>
      <c r="BI7" s="39">
        <v>102.12</v>
      </c>
      <c r="BJ7" s="39">
        <v>250.76</v>
      </c>
      <c r="BK7" s="39">
        <v>254.54</v>
      </c>
      <c r="BL7" s="39">
        <v>265.92</v>
      </c>
      <c r="BM7" s="39">
        <v>258.26</v>
      </c>
      <c r="BN7" s="39">
        <v>247.27</v>
      </c>
      <c r="BO7" s="39">
        <v>266.61</v>
      </c>
      <c r="BP7" s="39">
        <v>106.77</v>
      </c>
      <c r="BQ7" s="39">
        <v>106.91</v>
      </c>
      <c r="BR7" s="39">
        <v>105.44</v>
      </c>
      <c r="BS7" s="39">
        <v>104.24</v>
      </c>
      <c r="BT7" s="39">
        <v>99.29</v>
      </c>
      <c r="BU7" s="39">
        <v>106.69</v>
      </c>
      <c r="BV7" s="39">
        <v>106.52</v>
      </c>
      <c r="BW7" s="39">
        <v>105.86</v>
      </c>
      <c r="BX7" s="39">
        <v>106.07</v>
      </c>
      <c r="BY7" s="39">
        <v>105.34</v>
      </c>
      <c r="BZ7" s="39">
        <v>103.24</v>
      </c>
      <c r="CA7" s="39">
        <v>152.93</v>
      </c>
      <c r="CB7" s="39">
        <v>152.58000000000001</v>
      </c>
      <c r="CC7" s="39">
        <v>154.01</v>
      </c>
      <c r="CD7" s="39">
        <v>156.44999999999999</v>
      </c>
      <c r="CE7" s="39">
        <v>163.53</v>
      </c>
      <c r="CF7" s="39">
        <v>154.91999999999999</v>
      </c>
      <c r="CG7" s="39">
        <v>155.80000000000001</v>
      </c>
      <c r="CH7" s="39">
        <v>158.58000000000001</v>
      </c>
      <c r="CI7" s="39">
        <v>159.22</v>
      </c>
      <c r="CJ7" s="39">
        <v>159.6</v>
      </c>
      <c r="CK7" s="39">
        <v>168.38</v>
      </c>
      <c r="CL7" s="39">
        <v>59.12</v>
      </c>
      <c r="CM7" s="39">
        <v>58.78</v>
      </c>
      <c r="CN7" s="39">
        <v>58.53</v>
      </c>
      <c r="CO7" s="39">
        <v>59.14</v>
      </c>
      <c r="CP7" s="39">
        <v>56.21</v>
      </c>
      <c r="CQ7" s="39">
        <v>62.26</v>
      </c>
      <c r="CR7" s="39">
        <v>62.1</v>
      </c>
      <c r="CS7" s="39">
        <v>62.38</v>
      </c>
      <c r="CT7" s="39">
        <v>62.83</v>
      </c>
      <c r="CU7" s="39">
        <v>62.05</v>
      </c>
      <c r="CV7" s="39">
        <v>60</v>
      </c>
      <c r="CW7" s="39">
        <v>95.23</v>
      </c>
      <c r="CX7" s="39">
        <v>95.49</v>
      </c>
      <c r="CY7" s="39">
        <v>94.85</v>
      </c>
      <c r="CZ7" s="39">
        <v>93.01</v>
      </c>
      <c r="DA7" s="39">
        <v>96.83</v>
      </c>
      <c r="DB7" s="39">
        <v>89.5</v>
      </c>
      <c r="DC7" s="39">
        <v>89.52</v>
      </c>
      <c r="DD7" s="39">
        <v>89.17</v>
      </c>
      <c r="DE7" s="39">
        <v>88.86</v>
      </c>
      <c r="DF7" s="39">
        <v>89.11</v>
      </c>
      <c r="DG7" s="39">
        <v>89.8</v>
      </c>
      <c r="DH7" s="39">
        <v>44.72</v>
      </c>
      <c r="DI7" s="39">
        <v>45.98</v>
      </c>
      <c r="DJ7" s="39">
        <v>47.39</v>
      </c>
      <c r="DK7" s="39">
        <v>47.49</v>
      </c>
      <c r="DL7" s="39">
        <v>48.34</v>
      </c>
      <c r="DM7" s="39">
        <v>45.89</v>
      </c>
      <c r="DN7" s="39">
        <v>46.58</v>
      </c>
      <c r="DO7" s="39">
        <v>46.99</v>
      </c>
      <c r="DP7" s="39">
        <v>47.89</v>
      </c>
      <c r="DQ7" s="39">
        <v>48.69</v>
      </c>
      <c r="DR7" s="39">
        <v>49.59</v>
      </c>
      <c r="DS7" s="39">
        <v>17.53</v>
      </c>
      <c r="DT7" s="39">
        <v>18.04</v>
      </c>
      <c r="DU7" s="39">
        <v>22.22</v>
      </c>
      <c r="DV7" s="39">
        <v>25.12</v>
      </c>
      <c r="DW7" s="39">
        <v>28.19</v>
      </c>
      <c r="DX7" s="39">
        <v>13.14</v>
      </c>
      <c r="DY7" s="39">
        <v>14.45</v>
      </c>
      <c r="DZ7" s="39">
        <v>15.83</v>
      </c>
      <c r="EA7" s="39">
        <v>16.899999999999999</v>
      </c>
      <c r="EB7" s="39">
        <v>18.260000000000002</v>
      </c>
      <c r="EC7" s="39">
        <v>19.440000000000001</v>
      </c>
      <c r="ED7" s="39">
        <v>0.63</v>
      </c>
      <c r="EE7" s="39">
        <v>0.39</v>
      </c>
      <c r="EF7" s="39">
        <v>0.65</v>
      </c>
      <c r="EG7" s="39">
        <v>0.41</v>
      </c>
      <c r="EH7" s="39">
        <v>0.68</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郡 哲平</cp:lastModifiedBy>
  <cp:lastPrinted>2021-01-19T01:38:24Z</cp:lastPrinted>
  <dcterms:created xsi:type="dcterms:W3CDTF">2020-12-04T02:11:27Z</dcterms:created>
  <dcterms:modified xsi:type="dcterms:W3CDTF">2021-02-24T04:51:46Z</dcterms:modified>
  <cp:category/>
</cp:coreProperties>
</file>