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2003sv30\水道総務課\30 経理G（水道）\経営比較分析表\R04\"/>
    </mc:Choice>
  </mc:AlternateContent>
  <xr:revisionPtr revIDLastSave="0" documentId="13_ncr:1_{C3DC8AF6-5FD4-4FC2-8570-7C85B26FCE1C}" xr6:coauthVersionLast="36" xr6:coauthVersionMax="36" xr10:uidLastSave="{00000000-0000-0000-0000-000000000000}"/>
  <workbookProtection workbookAlgorithmName="SHA-512" workbookHashValue="6PplahRDM2VTZuWvluQoP4o5gUo7A3PjATLRKHccEX6SntF+Rca1EbGDg6zmJ779Hf5OaC+CcHY/65OQprC2LA==" workbookSaltValue="KjxVc80FloboK8h0LA5gJ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<sst xmlns="http://schemas.openxmlformats.org/spreadsheetml/2006/main" count="228" uniqueCount="114">
  <si>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</si>
  <si>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</si>
  <si>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</si>
  <si>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</si>
  <si>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</si>
  <si>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</si>
  <si>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</si>
  <si>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</si>
  <si>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</si>
  <si>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</si>
  <si>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</si>
  <si>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</si>
  <si>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</si>
  <si>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</si>
  <si>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</si>
  <si>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</si>
  <si>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</si>
  <si>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</si>
  <si>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</si>
  <si>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</si>
  <si>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</si>
  <si>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</si>
  <si>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</si>
  <si>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</si>
  <si>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</si>
  <si>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</si>
  <si>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</si>
  <si>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</si>
  <si>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</si>
  <si>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</si>
  <si>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</si>
  <si>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</si>
  <si>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</si>
  <si>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</si>
  <si>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</si>
  <si>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</si>
  <si>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</si>
  <si>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</si>
  <si>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</si>
  <si>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</si>
  <si>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</si>
  <si>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</si>
  <si>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</si>
  <si>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</si>
  <si>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</si>
  <si>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</si>
  <si>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</si>
  <si>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</si>
  <si>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</si>
  <si>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</si>
  <si>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</si>
  <si>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</si>
  <si>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</si>
  <si>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</si>
  <si>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</si>
  <si>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</si>
  <si>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</si>
  <si>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</si>
  <si>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</si>
  <si>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</si>
  <si>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</si>
  <si>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</si>
  <si>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</si>
  <si>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</si>
  <si>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</si>
  <si>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</si>
  <si>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</si>
  <si>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</si>
  <si>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</si>
  <si>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</si>
  <si>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</si>
  <si>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</si>
  <si>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</si>
  <si>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</si>
  <si>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</si>
  <si>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</si>
  <si>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</si>
  <si>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</si>
  <si>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</si>
  <si>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</si>
  <si>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</si>
  <si>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</si>
  <si>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</si>
  <si>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</si>
  <si>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</si>
  <si>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</si>
  <si>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</si>
  <si>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</si>
  <si>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</si>
  <si>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</si>
  <si>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</si>
  <si>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</si>
  <si>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</si>
  <si>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</si>
  <si>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</si>
  <si>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</si>
  <si>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</si>
  <si>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</si>
  <si>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</si>
  <si>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</si>
  <si>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</si>
  <si>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</si>
  <si>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</si>
  <si>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</si>
  <si>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</si>
  <si>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</si>
  <si>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</si>
  <si>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</si>
  <si>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</si>
  <si>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</si>
  <si>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</si>
  <si>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</si>
  <si>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給水人口が年々減少し、年間総有収水量が減少することなどで給水収益が減少している。また、⑤料金回収率が類似団体平均値と比較して低く①経常収支比率は類似団体平均値と比較して低いが、100%以上を堅持しており、③流動比率も100%以上かつ類似団体平均値を大きく上回っている。
　令和2年度において、新型コロナウイルス感染症の拡大に伴う市民、事業者の経済的負担の軽減等を図るため、水道料金の基本料金無料化を実施（8か月）したことにより、供給単価が下がり令和2年度の⑤料金回収率は低下していたが、令和3年度はその影響がなくなり100%を超えた。また、主に工事請負費の増加により⑥給水原価が類似団体平均値よりも高くなっている。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いる。こうしたことから、平成29年度に策定した「大東市水道施設アセットマネジメント・耐震化・再構築計画」に基づいたダウンサイジング等によって効率性を高めていく必要がある。</t>
    <rPh sb="96" eb="98">
      <t>ケンジ</t>
    </rPh>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</si>
  <si>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3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取り組んできた。その結果、令和3年度の③管路更新率は類似団体平均値を上回った。
　なお、平成30年度において上記計画に基づいた重要施設配水ルートの耐震化を優先的に進めている影響によって、平成30年度の③管路更新率の一時的な低下が目立っている。</t>
    <rPh sb="275" eb="276">
      <t>ト</t>
    </rPh>
    <rPh sb="277" eb="2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</si>
</sst>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0.65</c:v>
                </c:pt>
                <c:pt idx="1">
                  <c:v>0.41</c:v>
                </c:pt>
                <c:pt idx="2">
                  <c:v>0.68</c:v>
                </c:pt>
                <c:pt idx="3">
                  <c:v>0.63</c:v>
                </c:pt>
                <c:pt idx="4">
                  <c:v>0.74</c:v>
                </c:pt>
              </c:numCache>
            </c:numRef>
          </c:val>
          <c:extLst>
            <c:ext xmlns:c16="http://schemas.microsoft.com/office/drawing/2014/chart" uri="{C3380CC4-5D6E-409C-BE32-E72D297353CC}">
              <c16:uniqueId val="{00000000-098D-46B6-A6B0-BD7F0C7B2F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098D-46B6-A6B0-BD7F0C7B2F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58.53</c:v>
                </c:pt>
                <c:pt idx="1">
                  <c:v>59.14</c:v>
                </c:pt>
                <c:pt idx="2">
                  <c:v>56.21</c:v>
                </c:pt>
                <c:pt idx="3">
                  <c:v>56.71</c:v>
                </c:pt>
                <c:pt idx="4">
                  <c:v>55.55</c:v>
                </c:pt>
              </c:numCache>
            </c:numRef>
          </c:val>
          <c:extLst>
            <c:ext xmlns:c16="http://schemas.microsoft.com/office/drawing/2014/chart" uri="{C3380CC4-5D6E-409C-BE32-E72D297353CC}">
              <c16:uniqueId val="{00000000-1165-493A-AEBE-E4C37A4D27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165-493A-AEBE-E4C37A4D27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94.85</c:v>
                </c:pt>
                <c:pt idx="1">
                  <c:v>93.01</c:v>
                </c:pt>
                <c:pt idx="2">
                  <c:v>96.83</c:v>
                </c:pt>
                <c:pt idx="3">
                  <c:v>96.9</c:v>
                </c:pt>
                <c:pt idx="4">
                  <c:v>97.44</c:v>
                </c:pt>
              </c:numCache>
            </c:numRef>
          </c:val>
          <c:extLst>
            <c:ext xmlns:c16="http://schemas.microsoft.com/office/drawing/2014/chart" uri="{C3380CC4-5D6E-409C-BE32-E72D297353CC}">
              <c16:uniqueId val="{00000000-E876-4AB9-9E45-F3EE86E6C3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E876-4AB9-9E45-F3EE86E6C3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110.85</c:v>
                </c:pt>
                <c:pt idx="1">
                  <c:v>111.09</c:v>
                </c:pt>
                <c:pt idx="2">
                  <c:v>106.05</c:v>
                </c:pt>
                <c:pt idx="3">
                  <c:v>103.67</c:v>
                </c:pt>
                <c:pt idx="4">
                  <c:v>106.44</c:v>
                </c:pt>
              </c:numCache>
            </c:numRef>
          </c:val>
          <c:extLst>
            <c:ext xmlns:c16="http://schemas.microsoft.com/office/drawing/2014/chart" uri="{C3380CC4-5D6E-409C-BE32-E72D297353CC}">
              <c16:uniqueId val="{00000000-79FA-40D0-8BB8-B314BA5A35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79FA-40D0-8BB8-B314BA5A35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47.39</c:v>
                </c:pt>
                <c:pt idx="1">
                  <c:v>47.49</c:v>
                </c:pt>
                <c:pt idx="2">
                  <c:v>48.34</c:v>
                </c:pt>
                <c:pt idx="3">
                  <c:v>49.26</c:v>
                </c:pt>
                <c:pt idx="4">
                  <c:v>49.79</c:v>
                </c:pt>
              </c:numCache>
            </c:numRef>
          </c:val>
          <c:extLst>
            <c:ext xmlns:c16="http://schemas.microsoft.com/office/drawing/2014/chart" uri="{C3380CC4-5D6E-409C-BE32-E72D297353CC}">
              <c16:uniqueId val="{00000000-7637-4CF7-8BD8-6DA319890A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7637-4CF7-8BD8-6DA319890A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22.22</c:v>
                </c:pt>
                <c:pt idx="1">
                  <c:v>25.12</c:v>
                </c:pt>
                <c:pt idx="2">
                  <c:v>28.19</c:v>
                </c:pt>
                <c:pt idx="3">
                  <c:v>29.9</c:v>
                </c:pt>
                <c:pt idx="4">
                  <c:v>31.94</c:v>
                </c:pt>
              </c:numCache>
            </c:numRef>
          </c:val>
          <c:extLst>
            <c:ext xmlns:c16="http://schemas.microsoft.com/office/drawing/2014/chart" uri="{C3380CC4-5D6E-409C-BE32-E72D297353CC}">
              <c16:uniqueId val="{00000000-1E0D-460F-B2D4-D4843B1D48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1E0D-460F-B2D4-D4843B1D48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6-4E4A-AF90-CE93FF65D2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D936-4E4A-AF90-CE93FF65D2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595.14</c:v>
                </c:pt>
                <c:pt idx="1">
                  <c:v>581.78</c:v>
                </c:pt>
                <c:pt idx="2">
                  <c:v>573.09</c:v>
                </c:pt>
                <c:pt idx="3">
                  <c:v>499.81</c:v>
                </c:pt>
                <c:pt idx="4">
                  <c:v>478.33</c:v>
                </c:pt>
              </c:numCache>
            </c:numRef>
          </c:val>
          <c:extLst>
            <c:ext xmlns:c16="http://schemas.microsoft.com/office/drawing/2014/chart" uri="{C3380CC4-5D6E-409C-BE32-E72D297353CC}">
              <c16:uniqueId val="{00000000-17E3-490D-A597-272775880F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17E3-490D-A597-272775880F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118.03</c:v>
                </c:pt>
                <c:pt idx="1">
                  <c:v>109.92</c:v>
                </c:pt>
                <c:pt idx="2">
                  <c:v>102.12</c:v>
                </c:pt>
                <c:pt idx="3">
                  <c:v>118.78</c:v>
                </c:pt>
                <c:pt idx="4">
                  <c:v>85.4</c:v>
                </c:pt>
              </c:numCache>
            </c:numRef>
          </c:val>
          <c:extLst>
            <c:ext xmlns:c16="http://schemas.microsoft.com/office/drawing/2014/chart" uri="{C3380CC4-5D6E-409C-BE32-E72D297353CC}">
              <c16:uniqueId val="{00000000-5F43-4B76-99F5-F7EC6C9F84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5F43-4B76-99F5-F7EC6C9F84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105.44</c:v>
                </c:pt>
                <c:pt idx="1">
                  <c:v>104.24</c:v>
                </c:pt>
                <c:pt idx="2">
                  <c:v>99.29</c:v>
                </c:pt>
                <c:pt idx="3">
                  <c:v>81.84</c:v>
                </c:pt>
                <c:pt idx="4">
                  <c:v>100.62</c:v>
                </c:pt>
              </c:numCache>
            </c:numRef>
          </c:val>
          <c:extLst>
            <c:ext xmlns:c16="http://schemas.microsoft.com/office/drawing/2014/chart" uri="{C3380CC4-5D6E-409C-BE32-E72D297353CC}">
              <c16:uniqueId val="{00000000-CC48-443D-8A5B-3276ADE6AA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C48-443D-8A5B-3276ADE6AA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154.01</c:v>
                </c:pt>
                <c:pt idx="1">
                  <c:v>156.44999999999999</c:v>
                </c:pt>
                <c:pt idx="2">
                  <c:v>163.53</c:v>
                </c:pt>
                <c:pt idx="3">
                  <c:v>153.72</c:v>
                </c:pt>
                <c:pt idx="4">
                  <c:v>158.33000000000001</c:v>
                </c:pt>
              </c:numCache>
            </c:numRef>
          </c:val>
          <c:extLst>
            <c:ext xmlns:c16="http://schemas.microsoft.com/office/drawing/2014/chart" uri="{C3380CC4-5D6E-409C-BE32-E72D297353CC}">
              <c16:uniqueId val="{00000000-8367-4B06-A2C2-93E34DA589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367-4B06-A2C2-93E34DA589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大東市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自治体職員</v>
      </c>
      <c r="AE8" s="78"/>
      <c r="AF8" s="78"/>
      <c r="AG8" s="78"/>
      <c r="AH8" s="78"/>
      <c r="AI8" s="78"/>
      <c r="AJ8" s="78"/>
      <c r="AK8" s="2"/>
      <c r="AL8" s="69">
        <f>データ!$R$6</f>
        <v>118326</v>
      </c>
      <c r="AM8" s="69"/>
      <c r="AN8" s="69"/>
      <c r="AO8" s="69"/>
      <c r="AP8" s="69"/>
      <c r="AQ8" s="69"/>
      <c r="AR8" s="69"/>
      <c r="AS8" s="69"/>
      <c r="AT8" s="37">
        <f>データ!$S$6</f>
        <v>18.27</v>
      </c>
      <c r="AU8" s="38"/>
      <c r="AV8" s="38"/>
      <c r="AW8" s="38"/>
      <c r="AX8" s="38"/>
      <c r="AY8" s="38"/>
      <c r="AZ8" s="38"/>
      <c r="BA8" s="38"/>
      <c r="BB8" s="58">
        <f>データ!$T$6</f>
        <v>6476.52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77.31</v>
      </c>
      <c r="J10" s="38"/>
      <c r="K10" s="38"/>
      <c r="L10" s="38"/>
      <c r="M10" s="38"/>
      <c r="N10" s="38"/>
      <c r="O10" s="68"/>
      <c r="P10" s="58">
        <f>データ!$P$6</f>
        <v>100</v>
      </c>
      <c r="Q10" s="58"/>
      <c r="R10" s="58"/>
      <c r="S10" s="58"/>
      <c r="T10" s="58"/>
      <c r="U10" s="58"/>
      <c r="V10" s="58"/>
      <c r="W10" s="69">
        <f>データ!$Q$6</f>
        <v>2582</v>
      </c>
      <c r="X10" s="69"/>
      <c r="Y10" s="69"/>
      <c r="Z10" s="69"/>
      <c r="AA10" s="69"/>
      <c r="AB10" s="69"/>
      <c r="AC10" s="69"/>
      <c r="AD10" s="2"/>
      <c r="AE10" s="2"/>
      <c r="AF10" s="2"/>
      <c r="AG10" s="2"/>
      <c r="AH10" s="2"/>
      <c r="AI10" s="2"/>
      <c r="AJ10" s="2"/>
      <c r="AK10" s="2"/>
      <c r="AL10" s="69">
        <f>データ!$U$6</f>
        <v>118113</v>
      </c>
      <c r="AM10" s="69"/>
      <c r="AN10" s="69"/>
      <c r="AO10" s="69"/>
      <c r="AP10" s="69"/>
      <c r="AQ10" s="69"/>
      <c r="AR10" s="69"/>
      <c r="AS10" s="69"/>
      <c r="AT10" s="37">
        <f>データ!$V$6</f>
        <v>18.27</v>
      </c>
      <c r="AU10" s="38"/>
      <c r="AV10" s="38"/>
      <c r="AW10" s="38"/>
      <c r="AX10" s="38"/>
      <c r="AY10" s="38"/>
      <c r="AZ10" s="38"/>
      <c r="BA10" s="38"/>
      <c r="BB10" s="58">
        <f>データ!$W$6</f>
        <v>6464.86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7MVOkoUTYl+539vP51YmGJ0DfomIQRdRc9KHJt5Ms9oqImaN+nWcIzXr7WmbrmWUUi4+9QvrfCjZIvz/fTNww==" saltValue="+e4dSag4CawZCMuzh+OW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272183</v>
      </c>
      <c r="D6" s="20">
        <f t="shared" si="3"/>
        <v>46</v>
      </c>
      <c r="E6" s="20">
        <f t="shared" si="3"/>
        <v>1</v>
      </c>
      <c r="F6" s="20">
        <f t="shared" si="3"/>
        <v>0</v>
      </c>
      <c r="G6" s="20">
        <f t="shared" si="3"/>
        <v>1</v>
      </c>
      <c r="H6" s="20" t="str">
        <f t="shared" si="3"/>
        <v>大阪府　大東市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77.31</v>
      </c>
      <c r="P6" s="21">
        <f t="shared" si="3"/>
        <v>100</v>
      </c>
      <c r="Q6" s="21">
        <f t="shared" si="3"/>
        <v>2582</v>
      </c>
      <c r="R6" s="21">
        <f t="shared" si="3"/>
        <v>118326</v>
      </c>
      <c r="S6" s="21">
        <f t="shared" si="3"/>
        <v>18.27</v>
      </c>
      <c r="T6" s="21">
        <f t="shared" si="3"/>
        <v>6476.52</v>
      </c>
      <c r="U6" s="21">
        <f t="shared" si="3"/>
        <v>118113</v>
      </c>
      <c r="V6" s="21">
        <f t="shared" si="3"/>
        <v>18.27</v>
      </c>
      <c r="W6" s="21">
        <f t="shared" si="3"/>
        <v>6464.86</v>
      </c>
      <c r="X6" s="22">
        <f>IF(X7="",NA(),X7)</f>
        <v>110.85</v>
      </c>
      <c r="Y6" s="22">
        <f t="shared" ref="Y6:AG6" si="4">IF(Y7="",NA(),Y7)</f>
        <v>111.09</v>
      </c>
      <c r="Z6" s="22">
        <f t="shared" si="4"/>
        <v>106.05</v>
      </c>
      <c r="AA6" s="22">
        <f t="shared" si="4"/>
        <v>103.67</v>
      </c>
      <c r="AB6" s="22">
        <f t="shared" si="4"/>
        <v>106.44</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595.14</v>
      </c>
      <c r="AU6" s="22">
        <f t="shared" ref="AU6:BC6" si="6">IF(AU7="",NA(),AU7)</f>
        <v>581.78</v>
      </c>
      <c r="AV6" s="22">
        <f t="shared" si="6"/>
        <v>573.09</v>
      </c>
      <c r="AW6" s="22">
        <f t="shared" si="6"/>
        <v>499.81</v>
      </c>
      <c r="AX6" s="22">
        <f t="shared" si="6"/>
        <v>478.33</v>
      </c>
      <c r="AY6" s="22">
        <f t="shared" si="6"/>
        <v>337.49</v>
      </c>
      <c r="AZ6" s="22">
        <f t="shared" si="6"/>
        <v>335.6</v>
      </c>
      <c r="BA6" s="22">
        <f t="shared" si="6"/>
        <v>358.91</v>
      </c>
      <c r="BB6" s="22">
        <f t="shared" si="6"/>
        <v>360.96</v>
      </c>
      <c r="BC6" s="22">
        <f t="shared" si="6"/>
        <v>351.29</v>
      </c>
      <c r="BD6" s="21" t="str">
        <f>IF(BD7="","",IF(BD7="-","【-】","【"&amp;SUBSTITUTE(TEXT(BD7,"#,##0.00"),"-","△")&amp;"】"))</f>
        <v>【261.51】</v>
      </c>
      <c r="BE6" s="22">
        <f>IF(BE7="",NA(),BE7)</f>
        <v>118.03</v>
      </c>
      <c r="BF6" s="22">
        <f t="shared" ref="BF6:BN6" si="7">IF(BF7="",NA(),BF7)</f>
        <v>109.92</v>
      </c>
      <c r="BG6" s="22">
        <f t="shared" si="7"/>
        <v>102.12</v>
      </c>
      <c r="BH6" s="22">
        <f t="shared" si="7"/>
        <v>118.78</v>
      </c>
      <c r="BI6" s="22">
        <f t="shared" si="7"/>
        <v>85.4</v>
      </c>
      <c r="BJ6" s="22">
        <f t="shared" si="7"/>
        <v>265.92</v>
      </c>
      <c r="BK6" s="22">
        <f t="shared" si="7"/>
        <v>258.26</v>
      </c>
      <c r="BL6" s="22">
        <f t="shared" si="7"/>
        <v>247.27</v>
      </c>
      <c r="BM6" s="22">
        <f t="shared" si="7"/>
        <v>239.18</v>
      </c>
      <c r="BN6" s="22">
        <f t="shared" si="7"/>
        <v>236.29</v>
      </c>
      <c r="BO6" s="21" t="str">
        <f>IF(BO7="","",IF(BO7="-","【-】","【"&amp;SUBSTITUTE(TEXT(BO7,"#,##0.00"),"-","△")&amp;"】"))</f>
        <v>【265.16】</v>
      </c>
      <c r="BP6" s="22">
        <f>IF(BP7="",NA(),BP7)</f>
        <v>105.44</v>
      </c>
      <c r="BQ6" s="22">
        <f t="shared" ref="BQ6:BY6" si="8">IF(BQ7="",NA(),BQ7)</f>
        <v>104.24</v>
      </c>
      <c r="BR6" s="22">
        <f t="shared" si="8"/>
        <v>99.29</v>
      </c>
      <c r="BS6" s="22">
        <f t="shared" si="8"/>
        <v>81.84</v>
      </c>
      <c r="BT6" s="22">
        <f t="shared" si="8"/>
        <v>100.62</v>
      </c>
      <c r="BU6" s="22">
        <f t="shared" si="8"/>
        <v>105.86</v>
      </c>
      <c r="BV6" s="22">
        <f t="shared" si="8"/>
        <v>106.07</v>
      </c>
      <c r="BW6" s="22">
        <f t="shared" si="8"/>
        <v>105.34</v>
      </c>
      <c r="BX6" s="22">
        <f t="shared" si="8"/>
        <v>101.89</v>
      </c>
      <c r="BY6" s="22">
        <f t="shared" si="8"/>
        <v>104.33</v>
      </c>
      <c r="BZ6" s="21" t="str">
        <f>IF(BZ7="","",IF(BZ7="-","【-】","【"&amp;SUBSTITUTE(TEXT(BZ7,"#,##0.00"),"-","△")&amp;"】"))</f>
        <v>【102.35】</v>
      </c>
      <c r="CA6" s="22">
        <f>IF(CA7="",NA(),CA7)</f>
        <v>154.01</v>
      </c>
      <c r="CB6" s="22">
        <f t="shared" ref="CB6:CJ6" si="9">IF(CB7="",NA(),CB7)</f>
        <v>156.44999999999999</v>
      </c>
      <c r="CC6" s="22">
        <f t="shared" si="9"/>
        <v>163.53</v>
      </c>
      <c r="CD6" s="22">
        <f t="shared" si="9"/>
        <v>153.72</v>
      </c>
      <c r="CE6" s="22">
        <f t="shared" si="9"/>
        <v>158.33000000000001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58.53</v>
      </c>
      <c r="CM6" s="22">
        <f t="shared" ref="CM6:CU6" si="10">IF(CM7="",NA(),CM7)</f>
        <v>59.14</v>
      </c>
      <c r="CN6" s="22">
        <f t="shared" si="10"/>
        <v>56.21</v>
      </c>
      <c r="CO6" s="22">
        <f t="shared" si="10"/>
        <v>56.71</v>
      </c>
      <c r="CP6" s="22">
        <f t="shared" si="10"/>
        <v>55.55</v>
      </c>
      <c r="CQ6" s="22">
        <f t="shared" si="10"/>
        <v>62.38</v>
      </c>
      <c r="CR6" s="22">
        <f t="shared" si="10"/>
        <v>62.83</v>
      </c>
      <c r="CS6" s="22">
        <f t="shared" si="10"/>
        <v>62.05</v>
      </c>
      <c r="CT6" s="22">
        <f t="shared" si="10"/>
        <v>63.23</v>
      </c>
      <c r="CU6" s="22">
        <f t="shared" si="10"/>
        <v>62.59</v>
      </c>
      <c r="CV6" s="21" t="str">
        <f>IF(CV7="","",IF(CV7="-","【-】","【"&amp;SUBSTITUTE(TEXT(CV7,"#,##0.00"),"-","△")&amp;"】"))</f>
        <v>【60.29】</v>
      </c>
      <c r="CW6" s="22">
        <f>IF(CW7="",NA(),CW7)</f>
        <v>94.85</v>
      </c>
      <c r="CX6" s="22">
        <f t="shared" ref="CX6:DF6" si="11">IF(CX7="",NA(),CX7)</f>
        <v>93.01</v>
      </c>
      <c r="CY6" s="22">
        <f t="shared" si="11"/>
        <v>96.83</v>
      </c>
      <c r="CZ6" s="22">
        <f t="shared" si="11"/>
        <v>96.9</v>
      </c>
      <c r="DA6" s="22">
        <f t="shared" si="11"/>
        <v>97.44</v>
      </c>
      <c r="DB6" s="22">
        <f t="shared" si="11"/>
        <v>89.17</v>
      </c>
      <c r="DC6" s="22">
        <f t="shared" si="11"/>
        <v>88.86</v>
      </c>
      <c r="DD6" s="22">
        <f t="shared" si="11"/>
        <v>89.11</v>
      </c>
      <c r="DE6" s="22">
        <f t="shared" si="11"/>
        <v>89.35</v>
      </c>
      <c r="DF6" s="22">
        <f t="shared" si="11"/>
        <v>89.7</v>
      </c>
      <c r="DG6" s="21" t="str">
        <f>IF(DG7="","",IF(DG7="-","【-】","【"&amp;SUBSTITUTE(TEXT(DG7,"#,##0.00"),"-","△")&amp;"】"))</f>
        <v>【90.12】</v>
      </c>
      <c r="DH6" s="22">
        <f>IF(DH7="",NA(),DH7)</f>
        <v>47.39</v>
      </c>
      <c r="DI6" s="22">
        <f t="shared" ref="DI6:DQ6" si="12">IF(DI7="",NA(),DI7)</f>
        <v>47.49</v>
      </c>
      <c r="DJ6" s="22">
        <f t="shared" si="12"/>
        <v>48.34</v>
      </c>
      <c r="DK6" s="22">
        <f t="shared" si="12"/>
        <v>49.26</v>
      </c>
      <c r="DL6" s="22">
        <f t="shared" si="12"/>
        <v>49.79</v>
      </c>
      <c r="DM6" s="22">
        <f t="shared" si="12"/>
        <v>46.99</v>
      </c>
      <c r="DN6" s="22">
        <f t="shared" si="12"/>
        <v>47.89</v>
      </c>
      <c r="DO6" s="22">
        <f t="shared" si="12"/>
        <v>48.69</v>
      </c>
      <c r="DP6" s="22">
        <f t="shared" si="12"/>
        <v>49.62</v>
      </c>
      <c r="DQ6" s="22">
        <f t="shared" si="12"/>
        <v>50.5</v>
      </c>
      <c r="DR6" s="21" t="str">
        <f>IF(DR7="","",IF(DR7="-","【-】","【"&amp;SUBSTITUTE(TEXT(DR7,"#,##0.00"),"-","△")&amp;"】"))</f>
        <v>【50.88】</v>
      </c>
      <c r="DS6" s="22">
        <f>IF(DS7="",NA(),DS7)</f>
        <v>22.22</v>
      </c>
      <c r="DT6" s="22">
        <f t="shared" ref="DT6:EB6" si="13">IF(DT7="",NA(),DT7)</f>
        <v>25.12</v>
      </c>
      <c r="DU6" s="22">
        <f t="shared" si="13"/>
        <v>28.19</v>
      </c>
      <c r="DV6" s="22">
        <f t="shared" si="13"/>
        <v>29.9</v>
      </c>
      <c r="DW6" s="22">
        <f t="shared" si="13"/>
        <v>31.94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0.65</v>
      </c>
      <c r="EE6" s="22">
        <f t="shared" ref="EE6:EM6" si="14">IF(EE7="",NA(),EE7)</f>
        <v>0.41</v>
      </c>
      <c r="EF6" s="22">
        <f t="shared" si="14"/>
        <v>0.68</v>
      </c>
      <c r="EG6" s="22">
        <f t="shared" si="14"/>
        <v>0.63</v>
      </c>
      <c r="EH6" s="22">
        <f t="shared" si="14"/>
        <v>0.74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272183</v>
      </c>
      <c r="D7" s="24">
        <v>46</v>
      </c>
      <c r="E7" s="24">
        <v>1</v>
      </c>
      <c r="F7" s="24">
        <v>0</v>
      </c>
      <c r="G7" s="24">
        <v>1</v>
      </c>
      <c r="H7" s="24" t="s">
        <v>93</v>
      </c>
      <c r="I7" s="24" t="s">
        <v>94</v>
      </c>
      <c r="J7" s="24" t="s">
        <v>95</v>
      </c>
      <c r="K7" s="24" t="s">
        <v>96</v>
      </c>
      <c r="L7" s="24" t="s">
        <v>97</v>
      </c>
      <c r="M7" s="24" t="s">
        <v>98</v>
      </c>
      <c r="N7" s="25" t="s">
        <v>99</v>
      </c>
      <c r="O7" s="25">
        <v>77.31</v>
      </c>
      <c r="P7" s="25">
        <v>100</v>
      </c>
      <c r="Q7" s="25">
        <v>2582</v>
      </c>
      <c r="R7" s="25">
        <v>118326</v>
      </c>
      <c r="S7" s="25">
        <v>18.27</v>
      </c>
      <c r="T7" s="25">
        <v>6476.52</v>
      </c>
      <c r="U7" s="25">
        <v>118113</v>
      </c>
      <c r="V7" s="25">
        <v>18.27</v>
      </c>
      <c r="W7" s="25">
        <v>6464.86</v>
      </c>
      <c r="X7" s="25">
        <v>110.85</v>
      </c>
      <c r="Y7" s="25">
        <v>111.09</v>
      </c>
      <c r="Z7" s="25">
        <v>106.05</v>
      </c>
      <c r="AA7" s="25">
        <v>103.67</v>
      </c>
      <c r="AB7" s="25">
        <v>106.44</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595.14</v>
      </c>
      <c r="AU7" s="25">
        <v>581.78</v>
      </c>
      <c r="AV7" s="25">
        <v>573.09</v>
      </c>
      <c r="AW7" s="25">
        <v>499.81</v>
      </c>
      <c r="AX7" s="25">
        <v>478.33</v>
      </c>
      <c r="AY7" s="25">
        <v>337.49</v>
      </c>
      <c r="AZ7" s="25">
        <v>335.6</v>
      </c>
      <c r="BA7" s="25">
        <v>358.91</v>
      </c>
      <c r="BB7" s="25">
        <v>360.96</v>
      </c>
      <c r="BC7" s="25">
        <v>351.29</v>
      </c>
      <c r="BD7" s="25">
        <v>261.51</v>
      </c>
      <c r="BE7" s="25">
        <v>118.03</v>
      </c>
      <c r="BF7" s="25">
        <v>109.92</v>
      </c>
      <c r="BG7" s="25">
        <v>102.12</v>
      </c>
      <c r="BH7" s="25">
        <v>118.78</v>
      </c>
      <c r="BI7" s="25">
        <v>85.4</v>
      </c>
      <c r="BJ7" s="25">
        <v>265.92</v>
      </c>
      <c r="BK7" s="25">
        <v>258.26</v>
      </c>
      <c r="BL7" s="25">
        <v>247.27</v>
      </c>
      <c r="BM7" s="25">
        <v>239.18</v>
      </c>
      <c r="BN7" s="25">
        <v>236.29</v>
      </c>
      <c r="BO7" s="25">
        <v>265.16000000000003</v>
      </c>
      <c r="BP7" s="25">
        <v>105.44</v>
      </c>
      <c r="BQ7" s="25">
        <v>104.24</v>
      </c>
      <c r="BR7" s="25">
        <v>99.29</v>
      </c>
      <c r="BS7" s="25">
        <v>81.84</v>
      </c>
      <c r="BT7" s="25">
        <v>100.62</v>
      </c>
      <c r="BU7" s="25">
        <v>105.86</v>
      </c>
      <c r="BV7" s="25">
        <v>106.07</v>
      </c>
      <c r="BW7" s="25">
        <v>105.34</v>
      </c>
      <c r="BX7" s="25">
        <v>101.89</v>
      </c>
      <c r="BY7" s="25">
        <v>104.33</v>
      </c>
      <c r="BZ7" s="25">
        <v>102.35</v>
      </c>
      <c r="CA7" s="25">
        <v>154.01</v>
      </c>
      <c r="CB7" s="25">
        <v>156.44999999999999</v>
      </c>
      <c r="CC7" s="25">
        <v>163.53</v>
      </c>
      <c r="CD7" s="25">
        <v>153.72</v>
      </c>
      <c r="CE7" s="25">
        <v>158.33000000000001</v>
      </c>
      <c r="CF7" s="25">
        <v>158.58000000000001</v>
      </c>
      <c r="CG7" s="25">
        <v>159.22</v>
      </c>
      <c r="CH7" s="25">
        <v>159.6</v>
      </c>
      <c r="CI7" s="25">
        <v>156.32</v>
      </c>
      <c r="CJ7" s="25">
        <v>157.4</v>
      </c>
      <c r="CK7" s="25">
        <v>167.74</v>
      </c>
      <c r="CL7" s="25">
        <v>58.53</v>
      </c>
      <c r="CM7" s="25">
        <v>59.14</v>
      </c>
      <c r="CN7" s="25">
        <v>56.21</v>
      </c>
      <c r="CO7" s="25">
        <v>56.71</v>
      </c>
      <c r="CP7" s="25">
        <v>55.55</v>
      </c>
      <c r="CQ7" s="25">
        <v>62.38</v>
      </c>
      <c r="CR7" s="25">
        <v>62.83</v>
      </c>
      <c r="CS7" s="25">
        <v>62.05</v>
      </c>
      <c r="CT7" s="25">
        <v>63.23</v>
      </c>
      <c r="CU7" s="25">
        <v>62.59</v>
      </c>
      <c r="CV7" s="25">
        <v>60.29</v>
      </c>
      <c r="CW7" s="25">
        <v>94.85</v>
      </c>
      <c r="CX7" s="25">
        <v>93.01</v>
      </c>
      <c r="CY7" s="25">
        <v>96.83</v>
      </c>
      <c r="CZ7" s="25">
        <v>96.9</v>
      </c>
      <c r="DA7" s="25">
        <v>97.44</v>
      </c>
      <c r="DB7" s="25">
        <v>89.17</v>
      </c>
      <c r="DC7" s="25">
        <v>88.86</v>
      </c>
      <c r="DD7" s="25">
        <v>89.11</v>
      </c>
      <c r="DE7" s="25">
        <v>89.35</v>
      </c>
      <c r="DF7" s="25">
        <v>89.7</v>
      </c>
      <c r="DG7" s="25">
        <v>90.12</v>
      </c>
      <c r="DH7" s="25">
        <v>47.39</v>
      </c>
      <c r="DI7" s="25">
        <v>47.49</v>
      </c>
      <c r="DJ7" s="25">
        <v>48.34</v>
      </c>
      <c r="DK7" s="25">
        <v>49.26</v>
      </c>
      <c r="DL7" s="25">
        <v>49.79</v>
      </c>
      <c r="DM7" s="25">
        <v>46.99</v>
      </c>
      <c r="DN7" s="25">
        <v>47.89</v>
      </c>
      <c r="DO7" s="25">
        <v>48.69</v>
      </c>
      <c r="DP7" s="25">
        <v>49.62</v>
      </c>
      <c r="DQ7" s="25">
        <v>50.5</v>
      </c>
      <c r="DR7" s="25">
        <v>50.88</v>
      </c>
      <c r="DS7" s="25">
        <v>22.22</v>
      </c>
      <c r="DT7" s="25">
        <v>25.12</v>
      </c>
      <c r="DU7" s="25">
        <v>28.19</v>
      </c>
      <c r="DV7" s="25">
        <v>29.9</v>
      </c>
      <c r="DW7" s="25">
        <v>31.94</v>
      </c>
      <c r="DX7" s="25">
        <v>15.83</v>
      </c>
      <c r="DY7" s="25">
        <v>16.899999999999999</v>
      </c>
      <c r="DZ7" s="25">
        <v>18.260000000000002</v>
      </c>
      <c r="EA7" s="25">
        <v>19.510000000000002</v>
      </c>
      <c r="EB7" s="25">
        <v>21.19</v>
      </c>
      <c r="EC7" s="25">
        <v>22.3</v>
      </c>
      <c r="ED7" s="25">
        <v>0.65</v>
      </c>
      <c r="EE7" s="25">
        <v>0.41</v>
      </c>
      <c r="EF7" s="25">
        <v>0.68</v>
      </c>
      <c r="EG7" s="25">
        <v>0.63</v>
      </c>
      <c r="EH7" s="25">
        <v>0.74</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郡 哲平</cp:lastModifiedBy>
  <dcterms:modified xsi:type="dcterms:W3CDTF">2023-03-02T08:30:43Z</dcterms:modified>
</cp:coreProperties>
</file>