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障害福祉課】 フォルダまとめ★★★\885・886　移動支援事業関係\885　移動支援事業関係\999.HP更新用（様式等）\押印廃止対応後\"/>
    </mc:Choice>
  </mc:AlternateContent>
  <xr:revisionPtr revIDLastSave="0" documentId="8_{1E1BBA6C-E289-436B-B497-F075AC3C3DDF}" xr6:coauthVersionLast="36" xr6:coauthVersionMax="36" xr10:uidLastSave="{00000000-0000-0000-0000-000000000000}"/>
  <bookViews>
    <workbookView xWindow="4020" yWindow="90" windowWidth="19395" windowHeight="7830" xr2:uid="{00000000-000D-0000-FFFF-FFFF00000000}"/>
  </bookViews>
  <sheets>
    <sheet name="実績記録票（自動計算）" sheetId="2" r:id="rId1"/>
    <sheet name="実績記録票（手書き・手入力用）" sheetId="3" r:id="rId2"/>
    <sheet name="記載例" sheetId="4" r:id="rId3"/>
  </sheets>
  <definedNames>
    <definedName name="_xlnm.Print_Area" localSheetId="0">'実績記録票（自動計算）'!$A$1:$T$27</definedName>
    <definedName name="_xlnm.Print_Area" localSheetId="1">'実績記録票（手書き・手入力用）'!$A$1:$T$27</definedName>
  </definedNames>
  <calcPr calcId="191029"/>
</workbook>
</file>

<file path=xl/calcChain.xml><?xml version="1.0" encoding="utf-8"?>
<calcChain xmlns="http://schemas.openxmlformats.org/spreadsheetml/2006/main">
  <c r="L14" i="4" l="1"/>
  <c r="L13" i="4"/>
  <c r="L12" i="4"/>
  <c r="L11" i="4"/>
  <c r="L10" i="4"/>
  <c r="L9" i="4"/>
  <c r="U10" i="2" l="1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9" i="2"/>
  <c r="U27" i="2" l="1"/>
  <c r="V11" i="2" s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9" i="2"/>
  <c r="V10" i="2" l="1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9" i="2"/>
  <c r="R27" i="2" l="1"/>
  <c r="P27" i="2"/>
  <c r="N27" i="2"/>
  <c r="V9" i="2" l="1"/>
  <c r="V7" i="2"/>
  <c r="V6" i="2"/>
  <c r="V5" i="2"/>
  <c r="J10" i="2" l="1"/>
  <c r="M10" i="2" s="1"/>
  <c r="J11" i="2"/>
  <c r="M11" i="2" s="1"/>
  <c r="J12" i="2"/>
  <c r="J13" i="2"/>
  <c r="J14" i="2"/>
  <c r="M14" i="2" s="1"/>
  <c r="J15" i="2"/>
  <c r="M15" i="2" s="1"/>
  <c r="J16" i="2"/>
  <c r="J17" i="2"/>
  <c r="J18" i="2"/>
  <c r="M18" i="2" s="1"/>
  <c r="J19" i="2"/>
  <c r="M19" i="2" s="1"/>
  <c r="J20" i="2"/>
  <c r="J21" i="2"/>
  <c r="J22" i="2"/>
  <c r="M22" i="2" s="1"/>
  <c r="J23" i="2"/>
  <c r="M23" i="2" s="1"/>
  <c r="J24" i="2"/>
  <c r="J25" i="2"/>
  <c r="J26" i="2"/>
  <c r="M26" i="2" s="1"/>
  <c r="J9" i="2"/>
  <c r="M25" i="2" l="1"/>
  <c r="M21" i="2"/>
  <c r="M17" i="2"/>
  <c r="M13" i="2"/>
  <c r="J27" i="2"/>
  <c r="M24" i="2"/>
  <c r="M20" i="2"/>
  <c r="M16" i="2"/>
  <c r="M12" i="2"/>
  <c r="M9" i="2"/>
  <c r="M27" i="2" l="1"/>
  <c r="O9" i="2"/>
  <c r="Q9" i="2" s="1"/>
  <c r="O10" i="2" l="1"/>
  <c r="Q10" i="2" s="1"/>
  <c r="O11" i="2" l="1"/>
  <c r="Q11" i="2" s="1"/>
  <c r="O12" i="2" l="1"/>
  <c r="Q12" i="2" s="1"/>
  <c r="O13" i="2" l="1"/>
  <c r="Q13" i="2" s="1"/>
  <c r="O14" i="2" l="1"/>
  <c r="Q14" i="2" s="1"/>
  <c r="O15" i="2" l="1"/>
  <c r="Q15" i="2" s="1"/>
  <c r="O16" i="2" l="1"/>
  <c r="O17" i="2" s="1"/>
  <c r="O18" i="2" s="1"/>
  <c r="Q16" i="2" l="1"/>
  <c r="O19" i="2"/>
  <c r="Q18" i="2"/>
  <c r="Q17" i="2"/>
  <c r="O20" i="2" l="1"/>
  <c r="Q19" i="2"/>
  <c r="O21" i="2" l="1"/>
  <c r="Q20" i="2"/>
  <c r="O22" i="2" l="1"/>
  <c r="Q21" i="2"/>
  <c r="O23" i="2" l="1"/>
  <c r="Q22" i="2"/>
  <c r="O24" i="2" l="1"/>
  <c r="Q23" i="2"/>
  <c r="O25" i="2" l="1"/>
  <c r="Q24" i="2"/>
  <c r="O26" i="2" l="1"/>
  <c r="Q25" i="2"/>
  <c r="Q26" i="2" l="1"/>
  <c r="Q27" i="2" l="1"/>
  <c r="O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R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負担額が0の場合も「0」を入力してください。</t>
        </r>
      </text>
    </comment>
    <comment ref="R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移動支援区分（1～3）を入力してください。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年月と日付を入力すると自動で曜日を表示します。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文字数が多いときは縮小して全体が表示されます。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「00：00」という形で入力してください。</t>
        </r>
      </text>
    </comment>
    <comment ref="I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「00：00」という形で入力してください。</t>
        </r>
      </text>
    </comment>
    <comment ref="K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障害福祉課:</t>
        </r>
        <r>
          <rPr>
            <sz val="9"/>
            <color indexed="81"/>
            <rFont val="ＭＳ Ｐゴシック"/>
            <family val="3"/>
            <charset val="128"/>
          </rPr>
          <t xml:space="preserve">
派遣種別（1～5）を入力してください。</t>
        </r>
      </text>
    </comment>
  </commentList>
</comments>
</file>

<file path=xl/sharedStrings.xml><?xml version="1.0" encoding="utf-8"?>
<sst xmlns="http://schemas.openxmlformats.org/spreadsheetml/2006/main" count="149" uniqueCount="52">
  <si>
    <t>個別・グループ支援用</t>
    <rPh sb="0" eb="2">
      <t>コベツ</t>
    </rPh>
    <rPh sb="7" eb="10">
      <t>シエンヨウ</t>
    </rPh>
    <phoneticPr fontId="1"/>
  </si>
  <si>
    <t>年</t>
    <rPh sb="0" eb="1">
      <t>ネン</t>
    </rPh>
    <phoneticPr fontId="1"/>
  </si>
  <si>
    <t>移動支援事業請求明細書兼サービス提供実績記録票</t>
    <rPh sb="0" eb="2">
      <t>イドウ</t>
    </rPh>
    <rPh sb="2" eb="4">
      <t>シエン</t>
    </rPh>
    <rPh sb="4" eb="6">
      <t>ジギョウ</t>
    </rPh>
    <rPh sb="6" eb="8">
      <t>セイキュウ</t>
    </rPh>
    <rPh sb="8" eb="11">
      <t>メイサイショ</t>
    </rPh>
    <rPh sb="11" eb="12">
      <t>ケン</t>
    </rPh>
    <rPh sb="16" eb="18">
      <t>テイキョウ</t>
    </rPh>
    <rPh sb="18" eb="20">
      <t>ジッセキ</t>
    </rPh>
    <rPh sb="20" eb="22">
      <t>キロク</t>
    </rPh>
    <rPh sb="22" eb="23">
      <t>ヒョウ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</si>
  <si>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</si>
  <si>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月</t>
    <rPh sb="0" eb="1">
      <t>ツキ</t>
    </rPh>
    <phoneticPr fontId="1"/>
  </si>
  <si>
    <t>時間</t>
    <rPh sb="0" eb="2">
      <t>ジカン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</si>
  <si>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</si>
  <si>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</si>
  <si>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月分</t>
    <rPh sb="0" eb="1">
      <t>ガツ</t>
    </rPh>
    <rPh sb="1" eb="2">
      <t>ブン</t>
    </rPh>
    <phoneticPr fontId="1"/>
  </si>
  <si>
    <t>事業所名</t>
    <rPh sb="0" eb="3">
      <t>ジギョウショ</t>
    </rPh>
    <rPh sb="3" eb="4">
      <t>メイ</t>
    </rPh>
    <phoneticPr fontId="1"/>
  </si>
  <si>
    <t>支給決定障害者等氏名
（児童氏名）</t>
    <rPh sb="0" eb="2">
      <t>シキュウ</t>
    </rPh>
    <rPh sb="2" eb="4">
      <t>ケッテイ</t>
    </rPh>
    <rPh sb="4" eb="7">
      <t>ショウガイシャ</t>
    </rPh>
    <rPh sb="7" eb="8">
      <t>トウ</t>
    </rPh>
    <rPh sb="8" eb="10">
      <t>シメイ</t>
    </rPh>
    <rPh sb="12" eb="14">
      <t>ジドウ</t>
    </rPh>
    <rPh sb="14" eb="16">
      <t>シメイ</t>
    </rPh>
    <phoneticPr fontId="1"/>
  </si>
  <si>
    <t>受給者証番号</t>
    <rPh sb="0" eb="4">
      <t>ジュキュウシャショウ</t>
    </rPh>
    <rPh sb="4" eb="6">
      <t>バンゴウ</t>
    </rPh>
    <phoneticPr fontId="1"/>
  </si>
  <si>
    <t>利用者負担上限
（月額）</t>
    <rPh sb="0" eb="3">
      <t>リヨウシャ</t>
    </rPh>
    <rPh sb="3" eb="5">
      <t>フタン</t>
    </rPh>
    <rPh sb="5" eb="7">
      <t>ジョウゲン</t>
    </rPh>
    <rPh sb="9" eb="11">
      <t>ゲツガク</t>
    </rPh>
    <phoneticPr fontId="1"/>
  </si>
  <si>
    <t>移動支援区分</t>
    <rPh sb="0" eb="2">
      <t>イドウ</t>
    </rPh>
    <rPh sb="2" eb="4">
      <t>シエン</t>
    </rPh>
    <rPh sb="4" eb="6">
      <t>クブン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</si>
  <si>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</si>
  <si>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</si>
  <si>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開始
時間</t>
    <rPh sb="0" eb="2">
      <t>カイシ</t>
    </rPh>
    <rPh sb="3" eb="5">
      <t>ジカン</t>
    </rPh>
    <phoneticPr fontId="1"/>
  </si>
  <si>
    <t>終了
時間</t>
    <rPh sb="0" eb="2">
      <t>シュウリョウ</t>
    </rPh>
    <rPh sb="3" eb="5">
      <t>ジカン</t>
    </rPh>
    <phoneticPr fontId="1"/>
  </si>
  <si>
    <t>算定
時間</t>
    <rPh sb="0" eb="2">
      <t>サンテイ</t>
    </rPh>
    <rPh sb="3" eb="5">
      <t>ジカン</t>
    </rPh>
    <phoneticPr fontId="1"/>
  </si>
  <si>
    <t>派遣
種別</t>
    <rPh sb="0" eb="2">
      <t>ハケン</t>
    </rPh>
    <rPh sb="3" eb="5">
      <t>シュベツ</t>
    </rPh>
    <phoneticPr fontId="1"/>
  </si>
  <si>
    <t>単価</t>
    <rPh sb="0" eb="2">
      <t>タンカ</t>
    </rPh>
    <phoneticPr fontId="1"/>
  </si>
  <si>
    <t>請求事業費</t>
    <rPh sb="0" eb="2">
      <t>セイキュウ</t>
    </rPh>
    <rPh sb="2" eb="5">
      <t>ジギョウヒ</t>
    </rPh>
    <phoneticPr fontId="1"/>
  </si>
  <si>
    <t>（ア）</t>
    <phoneticPr fontId="1"/>
  </si>
  <si>
    <t>（イ）</t>
    <phoneticPr fontId="1"/>
  </si>
  <si>
    <t>事業費
（ウ）</t>
    <rPh sb="0" eb="3">
      <t>ジギョウヒ</t>
    </rPh>
    <phoneticPr fontId="1"/>
  </si>
  <si>
    <t>（ウ）×10％</t>
    <phoneticPr fontId="1"/>
  </si>
  <si>
    <t>利用者負担
（エ）</t>
    <rPh sb="0" eb="3">
      <t>リヨウシャ</t>
    </rPh>
    <rPh sb="3" eb="5">
      <t>フタン</t>
    </rPh>
    <phoneticPr fontId="1"/>
  </si>
  <si>
    <t>（ウ）-（エ）</t>
    <phoneticPr fontId="1"/>
  </si>
  <si>
    <t>（ア）×（イ）</t>
    <phoneticPr fontId="1"/>
  </si>
  <si>
    <t>派遣種別および事業費単価
（１時間１人あたり）</t>
    <rPh sb="0" eb="2">
      <t>ハケン</t>
    </rPh>
    <rPh sb="2" eb="4">
      <t>シュベツ</t>
    </rPh>
    <rPh sb="7" eb="10">
      <t>ジギョウヒ</t>
    </rPh>
    <rPh sb="10" eb="12">
      <t>タンカ</t>
    </rPh>
    <rPh sb="15" eb="17">
      <t>ジカン</t>
    </rPh>
    <rPh sb="18" eb="19">
      <t>ニン</t>
    </rPh>
    <phoneticPr fontId="1"/>
  </si>
  <si>
    <t>1200円</t>
    <rPh sb="4" eb="5">
      <t>エン</t>
    </rPh>
    <phoneticPr fontId="1"/>
  </si>
  <si>
    <t>1000円</t>
    <rPh sb="4" eb="5">
      <t>エン</t>
    </rPh>
    <phoneticPr fontId="1"/>
  </si>
  <si>
    <t>合　計</t>
    <rPh sb="0" eb="1">
      <t>アイ</t>
    </rPh>
    <rPh sb="2" eb="3">
      <t>ケイ</t>
    </rPh>
    <phoneticPr fontId="1"/>
  </si>
  <si>
    <t>行　先　　・　　目　的</t>
    <rPh sb="0" eb="1">
      <t>ギョウ</t>
    </rPh>
    <rPh sb="2" eb="3">
      <t>サキ</t>
    </rPh>
    <rPh sb="8" eb="9">
      <t>メ</t>
    </rPh>
    <rPh sb="10" eb="11">
      <t>テキ</t>
    </rPh>
    <phoneticPr fontId="1"/>
  </si>
  <si>
    <t>大東市</t>
    <rPh sb="0" eb="3">
      <t>ダイトウシ</t>
    </rPh>
    <phoneticPr fontId="1"/>
  </si>
  <si>
    <t>1：1600円 ,2：1800円 , 3：2000円</t>
    <rPh sb="6" eb="7">
      <t>エン</t>
    </rPh>
    <rPh sb="15" eb="16">
      <t>エン</t>
    </rPh>
    <rPh sb="25" eb="26">
      <t>エン</t>
    </rPh>
    <phoneticPr fontId="1"/>
  </si>
  <si>
    <t>　個別1：1
（区分1：1、区分2：2、区分3：3）</t>
    <rPh sb="1" eb="3">
      <t>コベツ</t>
    </rPh>
    <rPh sb="8" eb="10">
      <t>クブン</t>
    </rPh>
    <rPh sb="14" eb="16">
      <t>クブン</t>
    </rPh>
    <rPh sb="20" eb="22">
      <t>クブン</t>
    </rPh>
    <phoneticPr fontId="1"/>
  </si>
  <si>
    <t>グループ
1：2（4)</t>
    <phoneticPr fontId="1"/>
  </si>
  <si>
    <t>グループ
1：3（5)</t>
    <phoneticPr fontId="1"/>
  </si>
  <si>
    <t>1～5</t>
  </si>
  <si>
    <t>1～5</t>
    <phoneticPr fontId="1"/>
  </si>
  <si>
    <t>単価計算用</t>
    <rPh sb="0" eb="2">
      <t>タンカ</t>
    </rPh>
    <rPh sb="2" eb="5">
      <t>ケイサンヨウ</t>
    </rPh>
    <phoneticPr fontId="1"/>
  </si>
  <si>
    <t>確認欄従事者</t>
    <rPh sb="3" eb="6">
      <t>ジュウジシャ</t>
    </rPh>
    <phoneticPr fontId="1"/>
  </si>
  <si>
    <t>確認欄
利用者</t>
    <rPh sb="4" eb="7">
      <t>リヨウシャ</t>
    </rPh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</si>
  <si>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</si>
  <si>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大東ヘルパー事業所</t>
    <rPh sb="0" eb="2">
      <t>ダイトウ</t>
    </rPh>
    <rPh sb="6" eb="8">
      <t>ジギョウ</t>
    </rPh>
    <rPh sb="8" eb="9">
      <t>ショ</t>
    </rPh>
    <phoneticPr fontId="1"/>
  </si>
  <si>
    <t>大東　一郎</t>
    <rPh sb="0" eb="2">
      <t>ダイトウ</t>
    </rPh>
    <rPh sb="3" eb="5">
      <t>イチロウ</t>
    </rPh>
    <phoneticPr fontId="1"/>
  </si>
  <si>
    <t>土</t>
    <rPh sb="0" eb="1">
      <t>ド</t>
    </rPh>
    <phoneticPr fontId="1"/>
  </si>
  <si>
    <t>深北緑地・散歩</t>
    <rPh sb="0" eb="4">
      <t>フカキタリョクチ</t>
    </rPh>
    <rPh sb="5" eb="7">
      <t>サンポ</t>
    </rPh>
    <phoneticPr fontId="1"/>
  </si>
  <si>
    <t>木</t>
    <rPh sb="0" eb="1">
      <t>モク</t>
    </rPh>
    <phoneticPr fontId="1"/>
  </si>
  <si>
    <t>イオン四條畷・買い物</t>
    <rPh sb="3" eb="6">
      <t>シジョウナワテ</t>
    </rPh>
    <rPh sb="7" eb="8">
      <t>カ</t>
    </rPh>
    <rPh sb="9" eb="10">
      <t>モノ</t>
    </rPh>
    <phoneticPr fontId="1"/>
  </si>
  <si>
    <t>梅田・買い物</t>
    <rPh sb="0" eb="2">
      <t>ウメダ</t>
    </rPh>
    <rPh sb="3" eb="4">
      <t>カ</t>
    </rPh>
    <rPh sb="5" eb="6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</si>
</sst>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0"/>
      <name val="HG創英角ﾎﾟｯﾌﾟ体"/>
      <family val="3"/>
      <charset val="128"/>
    </font>
    <font>
      <sz val="1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20" fontId="4" fillId="0" borderId="0" xfId="0" applyNumberFormat="1" applyFont="1" applyAlignment="1">
      <alignment vertical="center" shrinkToFit="1"/>
    </xf>
    <xf numFmtId="0" fontId="4" fillId="0" borderId="0" xfId="0" applyNumberFormat="1" applyFont="1" applyAlignment="1">
      <alignment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38" fontId="4" fillId="0" borderId="6" xfId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20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0" fontId="9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>
      <alignment vertical="center"/>
    </xf>
    <xf numFmtId="0" fontId="4" fillId="0" borderId="6" xfId="0" applyFont="1" applyFill="1" applyBorder="1" applyAlignment="1" applyProtection="1">
      <alignment horizontal="center" vertical="center" shrinkToFit="1"/>
    </xf>
    <xf numFmtId="20" fontId="6" fillId="2" borderId="6" xfId="0" applyNumberFormat="1" applyFont="1" applyFill="1" applyBorder="1" applyAlignment="1" applyProtection="1">
      <alignment vertical="center" shrinkToFit="1"/>
      <protection locked="0"/>
    </xf>
    <xf numFmtId="20" fontId="6" fillId="2" borderId="28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4" xfId="0" quotePrefix="1" applyFont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176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3" xfId="0" applyFont="1" applyFill="1" applyBorder="1" applyProtection="1">
      <alignment vertical="center"/>
      <protection locked="0"/>
    </xf>
    <xf numFmtId="38" fontId="4" fillId="0" borderId="6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38" fontId="4" fillId="0" borderId="3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6" xfId="2" applyFont="1" applyFill="1" applyBorder="1" applyAlignment="1" applyProtection="1">
      <alignment horizontal="center" vertical="center" shrinkToFit="1"/>
    </xf>
    <xf numFmtId="38" fontId="4" fillId="0" borderId="7" xfId="2" applyFont="1" applyFill="1" applyBorder="1" applyAlignment="1" applyProtection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38" fontId="4" fillId="0" borderId="3" xfId="2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textRotation="255" wrapText="1"/>
      <protection locked="0"/>
    </xf>
    <xf numFmtId="0" fontId="7" fillId="0" borderId="6" xfId="0" applyFont="1" applyBorder="1" applyAlignment="1" applyProtection="1">
      <alignment horizontal="center" vertical="center" textRotation="255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38" fontId="4" fillId="0" borderId="32" xfId="1" applyFont="1" applyFill="1" applyBorder="1" applyAlignment="1" applyProtection="1">
      <alignment horizontal="center" vertical="center" shrinkToFit="1"/>
      <protection locked="0"/>
    </xf>
    <xf numFmtId="38" fontId="4" fillId="0" borderId="34" xfId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3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20" fontId="17" fillId="0" borderId="6" xfId="0" applyNumberFormat="1" applyFont="1" applyFill="1" applyBorder="1" applyAlignment="1" applyProtection="1">
      <alignment vertical="center" shrinkToFit="1"/>
      <protection locked="0"/>
    </xf>
    <xf numFmtId="176" fontId="16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16" fillId="0" borderId="6" xfId="1" applyFont="1" applyFill="1" applyBorder="1" applyAlignment="1" applyProtection="1">
      <alignment horizontal="center" vertical="center" shrinkToFit="1"/>
      <protection locked="0"/>
    </xf>
    <xf numFmtId="38" fontId="16" fillId="0" borderId="3" xfId="1" applyFont="1" applyFill="1" applyBorder="1" applyAlignment="1" applyProtection="1">
      <alignment horizontal="center" vertical="center" shrinkToFit="1"/>
      <protection locked="0"/>
    </xf>
    <xf numFmtId="38" fontId="16" fillId="0" borderId="7" xfId="1" applyFont="1" applyFill="1" applyBorder="1" applyAlignment="1" applyProtection="1">
      <alignment horizontal="center" vertical="center" shrinkToFit="1"/>
      <protection locked="0"/>
    </xf>
    <xf numFmtId="38" fontId="16" fillId="0" borderId="6" xfId="1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20" fontId="19" fillId="0" borderId="6" xfId="0" applyNumberFormat="1" applyFont="1" applyFill="1" applyBorder="1" applyAlignment="1" applyProtection="1">
      <alignment vertical="center" shrinkToFit="1"/>
      <protection locked="0"/>
    </xf>
    <xf numFmtId="176" fontId="1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20" fontId="19" fillId="0" borderId="28" xfId="0" applyNumberFormat="1" applyFont="1" applyFill="1" applyBorder="1" applyAlignment="1" applyProtection="1">
      <alignment vertical="center" shrinkToFit="1"/>
      <protection locked="0"/>
    </xf>
    <xf numFmtId="176" fontId="18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8" xfId="0" applyFont="1" applyFill="1" applyBorder="1" applyAlignment="1" applyProtection="1">
      <alignment horizontal="center" vertical="center" shrinkToFit="1"/>
      <protection locked="0"/>
    </xf>
    <xf numFmtId="0" fontId="18" fillId="0" borderId="10" xfId="0" applyFont="1" applyFill="1" applyBorder="1" applyAlignment="1" applyProtection="1">
      <alignment horizontal="center" vertical="center" shrinkToFit="1"/>
      <protection locked="0"/>
    </xf>
    <xf numFmtId="0" fontId="18" fillId="0" borderId="29" xfId="0" applyFont="1" applyFill="1" applyBorder="1" applyAlignment="1" applyProtection="1">
      <alignment horizontal="center" vertical="center" shrinkToFit="1"/>
      <protection locked="0"/>
    </xf>
    <xf numFmtId="0" fontId="18" fillId="0" borderId="28" xfId="0" applyFont="1" applyFill="1" applyBorder="1" applyAlignment="1" applyProtection="1">
      <alignment horizontal="center" vertical="center" shrinkToFit="1"/>
      <protection locked="0"/>
    </xf>
    <xf numFmtId="176" fontId="16" fillId="0" borderId="35" xfId="0" applyNumberFormat="1" applyFont="1" applyFill="1" applyBorder="1" applyAlignment="1" applyProtection="1">
      <alignment horizontal="center" vertical="center"/>
      <protection locked="0"/>
    </xf>
    <xf numFmtId="176" fontId="16" fillId="0" borderId="33" xfId="0" applyNumberFormat="1" applyFont="1" applyFill="1" applyBorder="1" applyAlignment="1" applyProtection="1">
      <alignment horizontal="center" vertical="center"/>
      <protection locked="0"/>
    </xf>
    <xf numFmtId="38" fontId="16" fillId="0" borderId="32" xfId="2" applyFont="1" applyFill="1" applyBorder="1" applyAlignment="1" applyProtection="1">
      <alignment horizontal="center" vertical="center" shrinkToFit="1"/>
      <protection locked="0"/>
    </xf>
    <xf numFmtId="38" fontId="16" fillId="0" borderId="34" xfId="2" applyFont="1" applyFill="1" applyBorder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0</xdr:row>
      <xdr:rowOff>95249</xdr:rowOff>
    </xdr:from>
    <xdr:to>
      <xdr:col>32</xdr:col>
      <xdr:colOff>314326</xdr:colOff>
      <xdr:row>3</xdr:row>
      <xdr:rowOff>314325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0" y="95249"/>
          <a:ext cx="4848226" cy="118110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自動計算の式が入ったシートです。</a:t>
          </a:r>
          <a:endParaRPr kumimoji="1" lang="en-US" altLang="ja-JP" sz="1100"/>
        </a:p>
        <a:p>
          <a:pPr algn="l"/>
          <a:r>
            <a:rPr kumimoji="1" lang="ja-JP" altLang="en-US" sz="1100" u="sng"/>
            <a:t>色がついているセルのみ</a:t>
          </a:r>
          <a:r>
            <a:rPr kumimoji="1" lang="ja-JP" altLang="en-US" sz="1100"/>
            <a:t>入力（クリック・選択）可能です。</a:t>
          </a:r>
          <a:endParaRPr kumimoji="1" lang="en-US" altLang="ja-JP" sz="1100"/>
        </a:p>
        <a:p>
          <a:pPr algn="l"/>
          <a:r>
            <a:rPr kumimoji="1" lang="ja-JP" altLang="en-US" sz="1100"/>
            <a:t>日付、開始・終了時間、派遣種別（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5)</a:t>
          </a:r>
          <a:r>
            <a:rPr kumimoji="1" lang="ja-JP" altLang="en-US" sz="1100"/>
            <a:t>を入力すると残りは自動計算されます。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↓に赤文字が表示されていないことを確認して印刷してください。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0</xdr:row>
      <xdr:rowOff>123825</xdr:rowOff>
    </xdr:from>
    <xdr:to>
      <xdr:col>32</xdr:col>
      <xdr:colOff>66675</xdr:colOff>
      <xdr:row>2</xdr:row>
      <xdr:rowOff>238125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00975" y="123825"/>
          <a:ext cx="4514850" cy="6953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すべて白紙で、自由に編集できる様式です。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データの貼付、手入力、手書き等、使いやすい形で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8</xdr:row>
      <xdr:rowOff>19049</xdr:rowOff>
    </xdr:from>
    <xdr:to>
      <xdr:col>17</xdr:col>
      <xdr:colOff>371475</xdr:colOff>
      <xdr:row>8</xdr:row>
      <xdr:rowOff>352424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3A6CF47-EE15-4493-A513-55D0AF920CE0}"/>
            </a:ext>
          </a:extLst>
        </xdr:cNvPr>
        <xdr:cNvSpPr/>
      </xdr:nvSpPr>
      <xdr:spPr>
        <a:xfrm>
          <a:off x="6496050" y="2657474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7</xdr:row>
      <xdr:rowOff>133350</xdr:rowOff>
    </xdr:from>
    <xdr:to>
      <xdr:col>17</xdr:col>
      <xdr:colOff>352425</xdr:colOff>
      <xdr:row>9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4CF5A5-FCA4-45B9-8811-AA7CFA407C00}"/>
            </a:ext>
          </a:extLst>
        </xdr:cNvPr>
        <xdr:cNvSpPr txBox="1"/>
      </xdr:nvSpPr>
      <xdr:spPr>
        <a:xfrm>
          <a:off x="6543675" y="2619375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17</xdr:col>
      <xdr:colOff>19050</xdr:colOff>
      <xdr:row>9</xdr:row>
      <xdr:rowOff>19050</xdr:rowOff>
    </xdr:from>
    <xdr:to>
      <xdr:col>17</xdr:col>
      <xdr:colOff>371475</xdr:colOff>
      <xdr:row>9</xdr:row>
      <xdr:rowOff>352425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CB1F338-8A13-4C62-8EF3-72565EFCA147}"/>
            </a:ext>
          </a:extLst>
        </xdr:cNvPr>
        <xdr:cNvSpPr/>
      </xdr:nvSpPr>
      <xdr:spPr>
        <a:xfrm>
          <a:off x="6496050" y="3038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10</xdr:row>
      <xdr:rowOff>19050</xdr:rowOff>
    </xdr:from>
    <xdr:to>
      <xdr:col>17</xdr:col>
      <xdr:colOff>371475</xdr:colOff>
      <xdr:row>10</xdr:row>
      <xdr:rowOff>352425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6FF34AD-3516-4074-B280-403B91E14748}"/>
            </a:ext>
          </a:extLst>
        </xdr:cNvPr>
        <xdr:cNvSpPr/>
      </xdr:nvSpPr>
      <xdr:spPr>
        <a:xfrm>
          <a:off x="6496050" y="3419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11</xdr:row>
      <xdr:rowOff>19050</xdr:rowOff>
    </xdr:from>
    <xdr:to>
      <xdr:col>17</xdr:col>
      <xdr:colOff>371475</xdr:colOff>
      <xdr:row>11</xdr:row>
      <xdr:rowOff>352425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A542C3E-FE8F-4AF1-AE06-6BB8CCF309D2}"/>
            </a:ext>
          </a:extLst>
        </xdr:cNvPr>
        <xdr:cNvSpPr/>
      </xdr:nvSpPr>
      <xdr:spPr>
        <a:xfrm>
          <a:off x="6496050" y="3800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12</xdr:row>
      <xdr:rowOff>19050</xdr:rowOff>
    </xdr:from>
    <xdr:to>
      <xdr:col>17</xdr:col>
      <xdr:colOff>371475</xdr:colOff>
      <xdr:row>12</xdr:row>
      <xdr:rowOff>352425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41814DE-1F9E-4F85-8D17-70934E83F14E}"/>
            </a:ext>
          </a:extLst>
        </xdr:cNvPr>
        <xdr:cNvSpPr/>
      </xdr:nvSpPr>
      <xdr:spPr>
        <a:xfrm>
          <a:off x="6496050" y="4181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13</xdr:row>
      <xdr:rowOff>19050</xdr:rowOff>
    </xdr:from>
    <xdr:to>
      <xdr:col>17</xdr:col>
      <xdr:colOff>371475</xdr:colOff>
      <xdr:row>13</xdr:row>
      <xdr:rowOff>352425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C174915-AB90-453D-B54F-8D402F572FCE}"/>
            </a:ext>
          </a:extLst>
        </xdr:cNvPr>
        <xdr:cNvSpPr/>
      </xdr:nvSpPr>
      <xdr:spPr>
        <a:xfrm>
          <a:off x="6496050" y="4562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14</xdr:row>
      <xdr:rowOff>19050</xdr:rowOff>
    </xdr:from>
    <xdr:to>
      <xdr:col>17</xdr:col>
      <xdr:colOff>371475</xdr:colOff>
      <xdr:row>14</xdr:row>
      <xdr:rowOff>352425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C553447-9A57-495E-9AAB-F46D4BD69451}"/>
            </a:ext>
          </a:extLst>
        </xdr:cNvPr>
        <xdr:cNvSpPr/>
      </xdr:nvSpPr>
      <xdr:spPr>
        <a:xfrm>
          <a:off x="6496050" y="4943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8</xdr:row>
      <xdr:rowOff>19050</xdr:rowOff>
    </xdr:from>
    <xdr:to>
      <xdr:col>18</xdr:col>
      <xdr:colOff>371475</xdr:colOff>
      <xdr:row>8</xdr:row>
      <xdr:rowOff>352425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12718CC-ABAA-46BE-AA21-BA66AF3D5797}"/>
            </a:ext>
          </a:extLst>
        </xdr:cNvPr>
        <xdr:cNvSpPr/>
      </xdr:nvSpPr>
      <xdr:spPr>
        <a:xfrm>
          <a:off x="6905625" y="2657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9</xdr:row>
      <xdr:rowOff>19050</xdr:rowOff>
    </xdr:from>
    <xdr:to>
      <xdr:col>18</xdr:col>
      <xdr:colOff>381000</xdr:colOff>
      <xdr:row>9</xdr:row>
      <xdr:rowOff>352425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77FA3AA-8727-472A-BA70-73B913978CCB}"/>
            </a:ext>
          </a:extLst>
        </xdr:cNvPr>
        <xdr:cNvSpPr/>
      </xdr:nvSpPr>
      <xdr:spPr>
        <a:xfrm>
          <a:off x="6915150" y="3038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10</xdr:row>
      <xdr:rowOff>19050</xdr:rowOff>
    </xdr:from>
    <xdr:to>
      <xdr:col>18</xdr:col>
      <xdr:colOff>381000</xdr:colOff>
      <xdr:row>10</xdr:row>
      <xdr:rowOff>352425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C86156B-62F4-48CF-88BD-26DFB4F5E65B}"/>
            </a:ext>
          </a:extLst>
        </xdr:cNvPr>
        <xdr:cNvSpPr/>
      </xdr:nvSpPr>
      <xdr:spPr>
        <a:xfrm>
          <a:off x="6915150" y="3419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38100</xdr:colOff>
      <xdr:row>11</xdr:row>
      <xdr:rowOff>19050</xdr:rowOff>
    </xdr:from>
    <xdr:to>
      <xdr:col>18</xdr:col>
      <xdr:colOff>390525</xdr:colOff>
      <xdr:row>11</xdr:row>
      <xdr:rowOff>352425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49E2AF-74B8-4739-9176-E608EB28F93E}"/>
            </a:ext>
          </a:extLst>
        </xdr:cNvPr>
        <xdr:cNvSpPr/>
      </xdr:nvSpPr>
      <xdr:spPr>
        <a:xfrm>
          <a:off x="6924675" y="3800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12</xdr:row>
      <xdr:rowOff>19050</xdr:rowOff>
    </xdr:from>
    <xdr:to>
      <xdr:col>18</xdr:col>
      <xdr:colOff>381000</xdr:colOff>
      <xdr:row>12</xdr:row>
      <xdr:rowOff>352425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3A31EEE-DE87-4328-83D6-35CD00CE8BE8}"/>
            </a:ext>
          </a:extLst>
        </xdr:cNvPr>
        <xdr:cNvSpPr/>
      </xdr:nvSpPr>
      <xdr:spPr>
        <a:xfrm>
          <a:off x="6915150" y="4181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13</xdr:row>
      <xdr:rowOff>19050</xdr:rowOff>
    </xdr:from>
    <xdr:to>
      <xdr:col>18</xdr:col>
      <xdr:colOff>381000</xdr:colOff>
      <xdr:row>13</xdr:row>
      <xdr:rowOff>352425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BECF354-5C18-448D-97F7-707D3756D666}"/>
            </a:ext>
          </a:extLst>
        </xdr:cNvPr>
        <xdr:cNvSpPr/>
      </xdr:nvSpPr>
      <xdr:spPr>
        <a:xfrm>
          <a:off x="6915150" y="4562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14</xdr:row>
      <xdr:rowOff>19050</xdr:rowOff>
    </xdr:from>
    <xdr:to>
      <xdr:col>18</xdr:col>
      <xdr:colOff>381000</xdr:colOff>
      <xdr:row>14</xdr:row>
      <xdr:rowOff>352425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5DA5053-E9F0-4966-AB56-97D61DF76033}"/>
            </a:ext>
          </a:extLst>
        </xdr:cNvPr>
        <xdr:cNvSpPr/>
      </xdr:nvSpPr>
      <xdr:spPr>
        <a:xfrm>
          <a:off x="6915150" y="4943475"/>
          <a:ext cx="352425" cy="3333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8</xdr:row>
      <xdr:rowOff>371475</xdr:rowOff>
    </xdr:from>
    <xdr:to>
      <xdr:col>17</xdr:col>
      <xdr:colOff>352425</xdr:colOff>
      <xdr:row>10</xdr:row>
      <xdr:rowOff>19050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904F3B4-D70E-4771-A765-97E6973BF041}"/>
            </a:ext>
          </a:extLst>
        </xdr:cNvPr>
        <xdr:cNvSpPr txBox="1"/>
      </xdr:nvSpPr>
      <xdr:spPr>
        <a:xfrm>
          <a:off x="6543675" y="3009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17</xdr:col>
      <xdr:colOff>66675</xdr:colOff>
      <xdr:row>9</xdr:row>
      <xdr:rowOff>371475</xdr:rowOff>
    </xdr:from>
    <xdr:to>
      <xdr:col>17</xdr:col>
      <xdr:colOff>352425</xdr:colOff>
      <xdr:row>11</xdr:row>
      <xdr:rowOff>19050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FC55F57-192B-454A-A670-912DDF0AFA4B}"/>
            </a:ext>
          </a:extLst>
        </xdr:cNvPr>
        <xdr:cNvSpPr txBox="1"/>
      </xdr:nvSpPr>
      <xdr:spPr>
        <a:xfrm>
          <a:off x="6543675" y="3390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17</xdr:col>
      <xdr:colOff>66675</xdr:colOff>
      <xdr:row>10</xdr:row>
      <xdr:rowOff>371475</xdr:rowOff>
    </xdr:from>
    <xdr:to>
      <xdr:col>17</xdr:col>
      <xdr:colOff>352425</xdr:colOff>
      <xdr:row>12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1AA9F4B-F8D8-44C2-A8C2-02D328F1A6CC}"/>
            </a:ext>
          </a:extLst>
        </xdr:cNvPr>
        <xdr:cNvSpPr txBox="1"/>
      </xdr:nvSpPr>
      <xdr:spPr>
        <a:xfrm>
          <a:off x="6543675" y="3771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17</xdr:col>
      <xdr:colOff>66675</xdr:colOff>
      <xdr:row>11</xdr:row>
      <xdr:rowOff>371475</xdr:rowOff>
    </xdr:from>
    <xdr:to>
      <xdr:col>17</xdr:col>
      <xdr:colOff>352425</xdr:colOff>
      <xdr:row>13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B9A7C72-1E61-4899-A9BE-09B936838DE9}"/>
            </a:ext>
          </a:extLst>
        </xdr:cNvPr>
        <xdr:cNvSpPr txBox="1"/>
      </xdr:nvSpPr>
      <xdr:spPr>
        <a:xfrm>
          <a:off x="6543675" y="4152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17</xdr:col>
      <xdr:colOff>66675</xdr:colOff>
      <xdr:row>12</xdr:row>
      <xdr:rowOff>361950</xdr:rowOff>
    </xdr:from>
    <xdr:to>
      <xdr:col>17</xdr:col>
      <xdr:colOff>352425</xdr:colOff>
      <xdr:row>14</xdr:row>
      <xdr:rowOff>9525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1EEB517-96FC-45B3-AFB8-667CC11224D0}"/>
            </a:ext>
          </a:extLst>
        </xdr:cNvPr>
        <xdr:cNvSpPr txBox="1"/>
      </xdr:nvSpPr>
      <xdr:spPr>
        <a:xfrm>
          <a:off x="6543675" y="4524375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17</xdr:col>
      <xdr:colOff>66675</xdr:colOff>
      <xdr:row>13</xdr:row>
      <xdr:rowOff>371475</xdr:rowOff>
    </xdr:from>
    <xdr:to>
      <xdr:col>17</xdr:col>
      <xdr:colOff>352425</xdr:colOff>
      <xdr:row>15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2ADEA0B-ECEF-48CD-B2A4-ABA579603808}"/>
            </a:ext>
          </a:extLst>
        </xdr:cNvPr>
        <xdr:cNvSpPr txBox="1"/>
      </xdr:nvSpPr>
      <xdr:spPr>
        <a:xfrm>
          <a:off x="6543675" y="4914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</a:p>
      </xdr:txBody>
    </xdr:sp>
    <xdr:clientData/>
  </xdr:twoCellAnchor>
  <xdr:twoCellAnchor>
    <xdr:from>
      <xdr:col>18</xdr:col>
      <xdr:colOff>66675</xdr:colOff>
      <xdr:row>7</xdr:row>
      <xdr:rowOff>133350</xdr:rowOff>
    </xdr:from>
    <xdr:to>
      <xdr:col>18</xdr:col>
      <xdr:colOff>352425</xdr:colOff>
      <xdr:row>9</xdr:row>
      <xdr:rowOff>9525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FF7503E-71E6-4791-85DF-C28FE6C9AB11}"/>
            </a:ext>
          </a:extLst>
        </xdr:cNvPr>
        <xdr:cNvSpPr txBox="1"/>
      </xdr:nvSpPr>
      <xdr:spPr>
        <a:xfrm>
          <a:off x="6953250" y="2619375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18</xdr:col>
      <xdr:colOff>66675</xdr:colOff>
      <xdr:row>8</xdr:row>
      <xdr:rowOff>371475</xdr:rowOff>
    </xdr:from>
    <xdr:to>
      <xdr:col>18</xdr:col>
      <xdr:colOff>352425</xdr:colOff>
      <xdr:row>10</xdr:row>
      <xdr:rowOff>19050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B9E5AD3-91F3-4F19-94F2-4C939308B2E0}"/>
            </a:ext>
          </a:extLst>
        </xdr:cNvPr>
        <xdr:cNvSpPr txBox="1"/>
      </xdr:nvSpPr>
      <xdr:spPr>
        <a:xfrm>
          <a:off x="6953250" y="3009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18</xdr:col>
      <xdr:colOff>66675</xdr:colOff>
      <xdr:row>9</xdr:row>
      <xdr:rowOff>361950</xdr:rowOff>
    </xdr:from>
    <xdr:to>
      <xdr:col>18</xdr:col>
      <xdr:colOff>352425</xdr:colOff>
      <xdr:row>11</xdr:row>
      <xdr:rowOff>9525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131AA18-A4AF-4D44-B0F1-5D67677B5AC6}"/>
            </a:ext>
          </a:extLst>
        </xdr:cNvPr>
        <xdr:cNvSpPr txBox="1"/>
      </xdr:nvSpPr>
      <xdr:spPr>
        <a:xfrm>
          <a:off x="6953250" y="3381375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18</xdr:col>
      <xdr:colOff>76200</xdr:colOff>
      <xdr:row>10</xdr:row>
      <xdr:rowOff>361950</xdr:rowOff>
    </xdr:from>
    <xdr:to>
      <xdr:col>18</xdr:col>
      <xdr:colOff>361950</xdr:colOff>
      <xdr:row>12</xdr:row>
      <xdr:rowOff>9525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8F2B720-AD31-4182-A9A7-492FD8B8AE64}"/>
            </a:ext>
          </a:extLst>
        </xdr:cNvPr>
        <xdr:cNvSpPr txBox="1"/>
      </xdr:nvSpPr>
      <xdr:spPr>
        <a:xfrm>
          <a:off x="6962775" y="3762375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18</xdr:col>
      <xdr:colOff>66675</xdr:colOff>
      <xdr:row>11</xdr:row>
      <xdr:rowOff>371475</xdr:rowOff>
    </xdr:from>
    <xdr:to>
      <xdr:col>18</xdr:col>
      <xdr:colOff>352425</xdr:colOff>
      <xdr:row>13</xdr:row>
      <xdr:rowOff>19050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E1A8359-9A6D-4701-8A3D-A5A06CAD9B8F}"/>
            </a:ext>
          </a:extLst>
        </xdr:cNvPr>
        <xdr:cNvSpPr txBox="1"/>
      </xdr:nvSpPr>
      <xdr:spPr>
        <a:xfrm>
          <a:off x="6953250" y="4152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18</xdr:col>
      <xdr:colOff>66675</xdr:colOff>
      <xdr:row>12</xdr:row>
      <xdr:rowOff>371475</xdr:rowOff>
    </xdr:from>
    <xdr:to>
      <xdr:col>18</xdr:col>
      <xdr:colOff>352425</xdr:colOff>
      <xdr:row>14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8178B61-BDB7-4467-8D3C-F8127685840A}"/>
            </a:ext>
          </a:extLst>
        </xdr:cNvPr>
        <xdr:cNvSpPr txBox="1"/>
      </xdr:nvSpPr>
      <xdr:spPr>
        <a:xfrm>
          <a:off x="6953250" y="4533900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18</xdr:col>
      <xdr:colOff>66675</xdr:colOff>
      <xdr:row>13</xdr:row>
      <xdr:rowOff>361950</xdr:rowOff>
    </xdr:from>
    <xdr:to>
      <xdr:col>18</xdr:col>
      <xdr:colOff>352425</xdr:colOff>
      <xdr:row>15</xdr:row>
      <xdr:rowOff>9525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4005813-AC63-4FB8-9C19-3CB6D0E21B40}"/>
            </a:ext>
          </a:extLst>
        </xdr:cNvPr>
        <xdr:cNvSpPr txBox="1"/>
      </xdr:nvSpPr>
      <xdr:spPr>
        <a:xfrm>
          <a:off x="6953250" y="4905375"/>
          <a:ext cx="285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大東</a:t>
          </a:r>
          <a:r>
            <a:rPr kumimoji="1" lang="ja-JP" altLang="en-US" sz="1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11</xdr:col>
      <xdr:colOff>85726</xdr:colOff>
      <xdr:row>0</xdr:row>
      <xdr:rowOff>0</xdr:rowOff>
    </xdr:from>
    <xdr:to>
      <xdr:col>17</xdr:col>
      <xdr:colOff>47626</xdr:colOff>
      <xdr:row>1</xdr:row>
      <xdr:rowOff>85726</xdr:rowOff>
    </xdr:to>
    <xdr:sp macro="" textlink="">
      <xdr:nvSpPr>
        <xdr:cNvPr id="30" name="吹き出し: 線 29">
          <a:extLst>
            <a:ext uri="{FF2B5EF4-FFF2-40B4-BE49-F238E27FC236}">
              <a16:creationId xmlns:a16="http://schemas.microsoft.com/office/drawing/2014/main" id="{67C09158-2F95-4933-AC76-F401153B630B}"/>
            </a:ext>
          </a:extLst>
        </xdr:cNvPr>
        <xdr:cNvSpPr/>
      </xdr:nvSpPr>
      <xdr:spPr>
        <a:xfrm>
          <a:off x="4276726" y="0"/>
          <a:ext cx="2247900" cy="285751"/>
        </a:xfrm>
        <a:prstGeom prst="borderCallout1">
          <a:avLst>
            <a:gd name="adj1" fmla="val 99326"/>
            <a:gd name="adj2" fmla="val 48728"/>
            <a:gd name="adj3" fmla="val 132800"/>
            <a:gd name="adj4" fmla="val 69791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提供年月の間違いに注意⚠</a:t>
          </a:r>
        </a:p>
      </xdr:txBody>
    </xdr:sp>
    <xdr:clientData/>
  </xdr:twoCellAnchor>
  <xdr:twoCellAnchor>
    <xdr:from>
      <xdr:col>11</xdr:col>
      <xdr:colOff>47625</xdr:colOff>
      <xdr:row>14</xdr:row>
      <xdr:rowOff>161925</xdr:rowOff>
    </xdr:from>
    <xdr:to>
      <xdr:col>12</xdr:col>
      <xdr:colOff>352425</xdr:colOff>
      <xdr:row>14</xdr:row>
      <xdr:rowOff>161925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1A2ACF75-271F-4CDD-97F1-27786034F184}"/>
            </a:ext>
          </a:extLst>
        </xdr:cNvPr>
        <xdr:cNvCxnSpPr/>
      </xdr:nvCxnSpPr>
      <xdr:spPr>
        <a:xfrm>
          <a:off x="4238625" y="5086350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14</xdr:row>
      <xdr:rowOff>209550</xdr:rowOff>
    </xdr:from>
    <xdr:to>
      <xdr:col>12</xdr:col>
      <xdr:colOff>352425</xdr:colOff>
      <xdr:row>14</xdr:row>
      <xdr:rowOff>209550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47C2D1CD-76C4-44D2-A526-B0AB0B8616A4}"/>
            </a:ext>
          </a:extLst>
        </xdr:cNvPr>
        <xdr:cNvCxnSpPr/>
      </xdr:nvCxnSpPr>
      <xdr:spPr>
        <a:xfrm>
          <a:off x="4238625" y="5133975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13</xdr:row>
      <xdr:rowOff>371476</xdr:rowOff>
    </xdr:from>
    <xdr:to>
      <xdr:col>12</xdr:col>
      <xdr:colOff>285750</xdr:colOff>
      <xdr:row>15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2A52C22-008D-4C94-BFC4-3A4B8B9E7D33}"/>
            </a:ext>
          </a:extLst>
        </xdr:cNvPr>
        <xdr:cNvSpPr txBox="1"/>
      </xdr:nvSpPr>
      <xdr:spPr>
        <a:xfrm>
          <a:off x="4638675" y="4914901"/>
          <a:ext cx="219075" cy="390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ctr" anchorCtr="1"/>
        <a:lstStyle/>
        <a:p>
          <a:r>
            <a:rPr kumimoji="1" lang="ja-JP" altLang="en-US" sz="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小西</a:t>
          </a:r>
          <a:r>
            <a:rPr kumimoji="1" lang="ja-JP" altLang="en-US" sz="7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</a:p>
      </xdr:txBody>
    </xdr:sp>
    <xdr:clientData/>
  </xdr:twoCellAnchor>
  <xdr:twoCellAnchor>
    <xdr:from>
      <xdr:col>12</xdr:col>
      <xdr:colOff>47625</xdr:colOff>
      <xdr:row>14</xdr:row>
      <xdr:rowOff>85725</xdr:rowOff>
    </xdr:from>
    <xdr:to>
      <xdr:col>12</xdr:col>
      <xdr:colOff>285750</xdr:colOff>
      <xdr:row>14</xdr:row>
      <xdr:rowOff>314325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BDE37145-ADB3-4674-8B04-B70392523DCA}"/>
            </a:ext>
          </a:extLst>
        </xdr:cNvPr>
        <xdr:cNvSpPr/>
      </xdr:nvSpPr>
      <xdr:spPr>
        <a:xfrm>
          <a:off x="4619625" y="5010150"/>
          <a:ext cx="238125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314325</xdr:colOff>
      <xdr:row>13</xdr:row>
      <xdr:rowOff>314325</xdr:rowOff>
    </xdr:from>
    <xdr:to>
      <xdr:col>12</xdr:col>
      <xdr:colOff>161926</xdr:colOff>
      <xdr:row>14</xdr:row>
      <xdr:rowOff>180975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F05DCDE-9F0B-499F-B4A6-CEBB58F10780}"/>
            </a:ext>
          </a:extLst>
        </xdr:cNvPr>
        <xdr:cNvSpPr txBox="1"/>
      </xdr:nvSpPr>
      <xdr:spPr>
        <a:xfrm>
          <a:off x="4124325" y="4857750"/>
          <a:ext cx="60960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1</a:t>
          </a:r>
          <a:r>
            <a:rPr kumimoji="1" lang="ja-JP" altLang="en-US" sz="1000">
              <a:latin typeface="+mn-ea"/>
              <a:ea typeface="+mn-ea"/>
            </a:rPr>
            <a:t>，</a:t>
          </a:r>
          <a:r>
            <a:rPr kumimoji="1" lang="en-US" altLang="ja-JP" sz="1000">
              <a:latin typeface="+mn-ea"/>
              <a:ea typeface="+mn-ea"/>
            </a:rPr>
            <a:t>800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66675</xdr:colOff>
      <xdr:row>15</xdr:row>
      <xdr:rowOff>161926</xdr:rowOff>
    </xdr:from>
    <xdr:to>
      <xdr:col>8</xdr:col>
      <xdr:colOff>142875</xdr:colOff>
      <xdr:row>17</xdr:row>
      <xdr:rowOff>314326</xdr:rowOff>
    </xdr:to>
    <xdr:sp macro="" textlink="">
      <xdr:nvSpPr>
        <xdr:cNvPr id="36" name="吹き出し: 線 35">
          <a:extLst>
            <a:ext uri="{FF2B5EF4-FFF2-40B4-BE49-F238E27FC236}">
              <a16:creationId xmlns:a16="http://schemas.microsoft.com/office/drawing/2014/main" id="{A1AEF7BC-A61F-4722-B73C-15ED9A27D3A6}"/>
            </a:ext>
          </a:extLst>
        </xdr:cNvPr>
        <xdr:cNvSpPr/>
      </xdr:nvSpPr>
      <xdr:spPr>
        <a:xfrm>
          <a:off x="66675" y="5467351"/>
          <a:ext cx="3124200" cy="914400"/>
        </a:xfrm>
        <a:prstGeom prst="borderCallout1">
          <a:avLst>
            <a:gd name="adj1" fmla="val -529"/>
            <a:gd name="adj2" fmla="val 54236"/>
            <a:gd name="adj3" fmla="val -28847"/>
            <a:gd name="adj4" fmla="val 99532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（参考）</a:t>
          </a:r>
          <a:r>
            <a:rPr kumimoji="1" lang="en-US" altLang="ja-JP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算定時間の算定について</a:t>
          </a:r>
          <a:r>
            <a:rPr kumimoji="1" lang="en-US" altLang="ja-JP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44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　⇒　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0.5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時間</a:t>
          </a:r>
          <a:endParaRPr kumimoji="1" lang="en-US" altLang="ja-JP" sz="11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45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時間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14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　⇒　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時間</a:t>
          </a:r>
          <a:endParaRPr kumimoji="1" lang="en-US" altLang="ja-JP" sz="11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時間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時間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44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　⇒　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1.5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時間</a:t>
          </a:r>
        </a:p>
      </xdr:txBody>
    </xdr:sp>
    <xdr:clientData/>
  </xdr:twoCellAnchor>
  <xdr:twoCellAnchor>
    <xdr:from>
      <xdr:col>10</xdr:col>
      <xdr:colOff>266700</xdr:colOff>
      <xdr:row>18</xdr:row>
      <xdr:rowOff>352426</xdr:rowOff>
    </xdr:from>
    <xdr:to>
      <xdr:col>18</xdr:col>
      <xdr:colOff>314325</xdr:colOff>
      <xdr:row>19</xdr:row>
      <xdr:rowOff>257175</xdr:rowOff>
    </xdr:to>
    <xdr:sp macro="" textlink="">
      <xdr:nvSpPr>
        <xdr:cNvPr id="37" name="吹き出し: 線 36">
          <a:extLst>
            <a:ext uri="{FF2B5EF4-FFF2-40B4-BE49-F238E27FC236}">
              <a16:creationId xmlns:a16="http://schemas.microsoft.com/office/drawing/2014/main" id="{C5BB46BD-9CC0-4E04-BFB5-165005F109CE}"/>
            </a:ext>
          </a:extLst>
        </xdr:cNvPr>
        <xdr:cNvSpPr/>
      </xdr:nvSpPr>
      <xdr:spPr>
        <a:xfrm>
          <a:off x="4076700" y="6800851"/>
          <a:ext cx="3124200" cy="285749"/>
        </a:xfrm>
        <a:prstGeom prst="borderCallout1">
          <a:avLst>
            <a:gd name="adj1" fmla="val -529"/>
            <a:gd name="adj2" fmla="val 54236"/>
            <a:gd name="adj3" fmla="val -555098"/>
            <a:gd name="adj4" fmla="val 43739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「０」の場合も記入してください。</a:t>
          </a:r>
        </a:p>
      </xdr:txBody>
    </xdr:sp>
    <xdr:clientData/>
  </xdr:twoCellAnchor>
  <xdr:twoCellAnchor>
    <xdr:from>
      <xdr:col>14</xdr:col>
      <xdr:colOff>133350</xdr:colOff>
      <xdr:row>19</xdr:row>
      <xdr:rowOff>257175</xdr:rowOff>
    </xdr:from>
    <xdr:to>
      <xdr:col>15</xdr:col>
      <xdr:colOff>38101</xdr:colOff>
      <xdr:row>26</xdr:row>
      <xdr:rowOff>123825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1A76F2B9-D3C3-4489-BBD2-5A3D6C7DD9AE}"/>
            </a:ext>
          </a:extLst>
        </xdr:cNvPr>
        <xdr:cNvCxnSpPr/>
      </xdr:nvCxnSpPr>
      <xdr:spPr>
        <a:xfrm flipH="1">
          <a:off x="5467350" y="7086600"/>
          <a:ext cx="285751" cy="2533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15</xdr:row>
      <xdr:rowOff>228601</xdr:rowOff>
    </xdr:from>
    <xdr:to>
      <xdr:col>14</xdr:col>
      <xdr:colOff>114300</xdr:colOff>
      <xdr:row>18</xdr:row>
      <xdr:rowOff>257175</xdr:rowOff>
    </xdr:to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3781CD48-59BC-41D0-8E56-2E7126A206EE}"/>
            </a:ext>
          </a:extLst>
        </xdr:cNvPr>
        <xdr:cNvSpPr/>
      </xdr:nvSpPr>
      <xdr:spPr>
        <a:xfrm>
          <a:off x="3238500" y="5534026"/>
          <a:ext cx="2209800" cy="1171574"/>
        </a:xfrm>
        <a:prstGeom prst="borderCallout1">
          <a:avLst>
            <a:gd name="adj1" fmla="val -529"/>
            <a:gd name="adj2" fmla="val 54236"/>
            <a:gd name="adj3" fmla="val -26783"/>
            <a:gd name="adj4" fmla="val 62083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訂正する場合</a:t>
          </a:r>
          <a:r>
            <a:rPr kumimoji="1" lang="en-US" altLang="ja-JP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二重線で取り消しの上、必ず「訂正印」（従事者印等）を押印してください。</a:t>
          </a:r>
          <a:endParaRPr kumimoji="1" lang="en-US" altLang="ja-JP" sz="1100">
            <a:solidFill>
              <a:schemeClr val="tx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（修正テープは不可⚠）</a:t>
          </a:r>
        </a:p>
      </xdr:txBody>
    </xdr:sp>
    <xdr:clientData/>
  </xdr:twoCellAnchor>
  <xdr:twoCellAnchor>
    <xdr:from>
      <xdr:col>15</xdr:col>
      <xdr:colOff>114300</xdr:colOff>
      <xdr:row>15</xdr:row>
      <xdr:rowOff>247650</xdr:rowOff>
    </xdr:from>
    <xdr:to>
      <xdr:col>18</xdr:col>
      <xdr:colOff>304800</xdr:colOff>
      <xdr:row>17</xdr:row>
      <xdr:rowOff>228600</xdr:rowOff>
    </xdr:to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E4C7A60-C882-486B-9E8F-F8AD0625BF74}"/>
            </a:ext>
          </a:extLst>
        </xdr:cNvPr>
        <xdr:cNvSpPr/>
      </xdr:nvSpPr>
      <xdr:spPr>
        <a:xfrm>
          <a:off x="5829300" y="5553075"/>
          <a:ext cx="1362075" cy="742950"/>
        </a:xfrm>
        <a:prstGeom prst="borderCallout1">
          <a:avLst>
            <a:gd name="adj1" fmla="val -529"/>
            <a:gd name="adj2" fmla="val 54236"/>
            <a:gd name="adj3" fmla="val -45520"/>
            <a:gd name="adj4" fmla="val 77468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押印又は署名を漏れなくお願いします。</a:t>
          </a:r>
        </a:p>
      </xdr:txBody>
    </xdr:sp>
    <xdr:clientData/>
  </xdr:twoCellAnchor>
  <xdr:twoCellAnchor>
    <xdr:from>
      <xdr:col>0</xdr:col>
      <xdr:colOff>0</xdr:colOff>
      <xdr:row>26</xdr:row>
      <xdr:rowOff>104776</xdr:rowOff>
    </xdr:from>
    <xdr:to>
      <xdr:col>5</xdr:col>
      <xdr:colOff>323850</xdr:colOff>
      <xdr:row>27</xdr:row>
      <xdr:rowOff>66676</xdr:rowOff>
    </xdr:to>
    <xdr:sp macro="" textlink="">
      <xdr:nvSpPr>
        <xdr:cNvPr id="41" name="吹き出し: 線 40">
          <a:extLst>
            <a:ext uri="{FF2B5EF4-FFF2-40B4-BE49-F238E27FC236}">
              <a16:creationId xmlns:a16="http://schemas.microsoft.com/office/drawing/2014/main" id="{0203330A-78BB-4A83-87D7-E781771825E2}"/>
            </a:ext>
          </a:extLst>
        </xdr:cNvPr>
        <xdr:cNvSpPr/>
      </xdr:nvSpPr>
      <xdr:spPr>
        <a:xfrm>
          <a:off x="0" y="9601201"/>
          <a:ext cx="2228850" cy="342900"/>
        </a:xfrm>
        <a:prstGeom prst="borderCallout1">
          <a:avLst>
            <a:gd name="adj1" fmla="val 60582"/>
            <a:gd name="adj2" fmla="val 100002"/>
            <a:gd name="adj3" fmla="val 43741"/>
            <a:gd name="adj4" fmla="val 108809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合計欄の計算間違いに注意⚠</a:t>
          </a:r>
        </a:p>
      </xdr:txBody>
    </xdr:sp>
    <xdr:clientData/>
  </xdr:twoCellAnchor>
  <xdr:twoCellAnchor>
    <xdr:from>
      <xdr:col>9</xdr:col>
      <xdr:colOff>28575</xdr:colOff>
      <xdr:row>27</xdr:row>
      <xdr:rowOff>190501</xdr:rowOff>
    </xdr:from>
    <xdr:to>
      <xdr:col>15</xdr:col>
      <xdr:colOff>66675</xdr:colOff>
      <xdr:row>28</xdr:row>
      <xdr:rowOff>333375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95F1CE10-796F-4CA6-BF2D-D5FA0262E18D}"/>
            </a:ext>
          </a:extLst>
        </xdr:cNvPr>
        <xdr:cNvSpPr/>
      </xdr:nvSpPr>
      <xdr:spPr>
        <a:xfrm>
          <a:off x="3457575" y="10067926"/>
          <a:ext cx="2324100" cy="523874"/>
        </a:xfrm>
        <a:prstGeom prst="borderCallout1">
          <a:avLst>
            <a:gd name="adj1" fmla="val 1289"/>
            <a:gd name="adj2" fmla="val 24490"/>
            <a:gd name="adj3" fmla="val -58379"/>
            <a:gd name="adj4" fmla="val 10767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上記の「契約支給量」以内の時間数となっていること⚠</a:t>
          </a:r>
        </a:p>
      </xdr:txBody>
    </xdr:sp>
    <xdr:clientData/>
  </xdr:twoCellAnchor>
  <xdr:twoCellAnchor>
    <xdr:from>
      <xdr:col>9</xdr:col>
      <xdr:colOff>19050</xdr:colOff>
      <xdr:row>3</xdr:row>
      <xdr:rowOff>304800</xdr:rowOff>
    </xdr:from>
    <xdr:to>
      <xdr:col>15</xdr:col>
      <xdr:colOff>133351</xdr:colOff>
      <xdr:row>5</xdr:row>
      <xdr:rowOff>295275</xdr:rowOff>
    </xdr:to>
    <xdr:sp macro="" textlink="">
      <xdr:nvSpPr>
        <xdr:cNvPr id="43" name="吹き出し: 線 42">
          <a:extLst>
            <a:ext uri="{FF2B5EF4-FFF2-40B4-BE49-F238E27FC236}">
              <a16:creationId xmlns:a16="http://schemas.microsoft.com/office/drawing/2014/main" id="{9A477925-C0B0-4DD3-9424-29F3D3F24FF1}"/>
            </a:ext>
          </a:extLst>
        </xdr:cNvPr>
        <xdr:cNvSpPr/>
      </xdr:nvSpPr>
      <xdr:spPr>
        <a:xfrm>
          <a:off x="3448050" y="1266825"/>
          <a:ext cx="2400301" cy="752475"/>
        </a:xfrm>
        <a:prstGeom prst="borderCallout1">
          <a:avLst>
            <a:gd name="adj1" fmla="val 63383"/>
            <a:gd name="adj2" fmla="val 100052"/>
            <a:gd name="adj3" fmla="val 100191"/>
            <a:gd name="adj4" fmla="val 120612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間違いが多いです⚠</a:t>
          </a:r>
          <a:endParaRPr kumimoji="1" lang="en-US" altLang="ja-JP" sz="1100">
            <a:solidFill>
              <a:schemeClr val="tx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必ず</a:t>
          </a:r>
          <a:r>
            <a:rPr kumimoji="1" lang="en-US" altLang="ja-JP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受給者証</a:t>
          </a:r>
          <a:r>
            <a:rPr kumimoji="1" lang="en-US" altLang="ja-JP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を確認して記入してください（特に更新時）</a:t>
          </a:r>
        </a:p>
      </xdr:txBody>
    </xdr:sp>
    <xdr:clientData/>
  </xdr:twoCellAnchor>
  <xdr:twoCellAnchor>
    <xdr:from>
      <xdr:col>15</xdr:col>
      <xdr:colOff>133350</xdr:colOff>
      <xdr:row>3</xdr:row>
      <xdr:rowOff>161925</xdr:rowOff>
    </xdr:from>
    <xdr:to>
      <xdr:col>16</xdr:col>
      <xdr:colOff>228602</xdr:colOff>
      <xdr:row>4</xdr:row>
      <xdr:rowOff>66675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9285AF15-70A7-4270-ADEC-FAA08F20454F}"/>
            </a:ext>
          </a:extLst>
        </xdr:cNvPr>
        <xdr:cNvCxnSpPr/>
      </xdr:nvCxnSpPr>
      <xdr:spPr>
        <a:xfrm flipH="1">
          <a:off x="5848350" y="1123950"/>
          <a:ext cx="476252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C246"/>
  <sheetViews>
    <sheetView tabSelected="1" workbookViewId="0">
      <selection activeCell="B4" sqref="B4:F4"/>
    </sheetView>
  </sheetViews>
  <sheetFormatPr defaultRowHeight="30" customHeight="1" x14ac:dyDescent="0.15"/>
  <cols>
    <col min="1" max="18" width="5" style="1" customWidth="1"/>
    <col min="19" max="20" width="5.375" style="1" customWidth="1"/>
    <col min="21" max="256" width="5" style="1" customWidth="1"/>
    <col min="257" max="16384" width="9" style="1"/>
  </cols>
  <sheetData>
    <row r="1" spans="2:29" ht="15.75" x14ac:dyDescent="0.15">
      <c r="B1" s="1" t="s">
        <v>44</v>
      </c>
      <c r="P1" s="75" t="s">
        <v>0</v>
      </c>
      <c r="Q1" s="75"/>
      <c r="R1" s="75"/>
      <c r="S1" s="75"/>
      <c r="T1" s="75"/>
    </row>
    <row r="2" spans="2:29" ht="30" customHeight="1" x14ac:dyDescent="0.15">
      <c r="B2" s="66" t="s">
        <v>34</v>
      </c>
      <c r="C2" s="66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2</v>
      </c>
      <c r="O2" s="2"/>
      <c r="P2" s="1" t="s">
        <v>7</v>
      </c>
      <c r="Q2" s="22"/>
      <c r="R2" s="1" t="s">
        <v>1</v>
      </c>
      <c r="S2" s="22"/>
      <c r="T2" s="1" t="s">
        <v>8</v>
      </c>
    </row>
    <row r="3" spans="2:29" ht="30" customHeight="1" x14ac:dyDescent="0.15">
      <c r="B3" s="80" t="s">
        <v>9</v>
      </c>
      <c r="C3" s="81"/>
      <c r="D3" s="81"/>
      <c r="E3" s="81"/>
      <c r="F3" s="82"/>
      <c r="G3" s="76" t="s">
        <v>10</v>
      </c>
      <c r="H3" s="76"/>
      <c r="I3" s="76"/>
      <c r="J3" s="76"/>
      <c r="K3" s="76"/>
      <c r="L3" s="84" t="s">
        <v>11</v>
      </c>
      <c r="M3" s="84"/>
      <c r="N3" s="84"/>
      <c r="O3" s="85" t="s">
        <v>3</v>
      </c>
      <c r="P3" s="85"/>
      <c r="Q3" s="85"/>
      <c r="R3" s="86" t="s">
        <v>12</v>
      </c>
      <c r="S3" s="85"/>
      <c r="T3" s="85"/>
    </row>
    <row r="4" spans="2:29" ht="30" customHeight="1" x14ac:dyDescent="0.15">
      <c r="B4" s="77"/>
      <c r="C4" s="78"/>
      <c r="D4" s="78"/>
      <c r="E4" s="78"/>
      <c r="F4" s="79"/>
      <c r="G4" s="77"/>
      <c r="H4" s="78"/>
      <c r="I4" s="78"/>
      <c r="J4" s="78"/>
      <c r="K4" s="79"/>
      <c r="L4" s="77"/>
      <c r="M4" s="78"/>
      <c r="N4" s="79"/>
      <c r="O4" s="8" t="s">
        <v>4</v>
      </c>
      <c r="P4" s="23"/>
      <c r="Q4" s="7" t="s">
        <v>5</v>
      </c>
      <c r="R4" s="77"/>
      <c r="S4" s="78"/>
      <c r="T4" s="7" t="s">
        <v>6</v>
      </c>
    </row>
    <row r="5" spans="2:29" ht="30" customHeight="1" x14ac:dyDescent="0.15">
      <c r="B5" s="97" t="s">
        <v>29</v>
      </c>
      <c r="C5" s="98"/>
      <c r="D5" s="98"/>
      <c r="E5" s="98"/>
      <c r="F5" s="99"/>
      <c r="G5" s="105" t="s">
        <v>36</v>
      </c>
      <c r="H5" s="106"/>
      <c r="I5" s="107"/>
      <c r="J5" s="107"/>
      <c r="K5" s="107"/>
      <c r="L5" s="107"/>
      <c r="M5" s="108"/>
      <c r="N5" s="111" t="s">
        <v>37</v>
      </c>
      <c r="O5" s="112"/>
      <c r="P5" s="109" t="s">
        <v>38</v>
      </c>
      <c r="Q5" s="85"/>
      <c r="R5" s="80" t="s">
        <v>13</v>
      </c>
      <c r="S5" s="81"/>
      <c r="T5" s="82"/>
      <c r="V5" s="27" t="str">
        <f>IF(S2="","※　対象年月を入力してください","")</f>
        <v>※　対象年月を入力してください</v>
      </c>
      <c r="W5" s="27"/>
    </row>
    <row r="6" spans="2:29" ht="30" customHeight="1" x14ac:dyDescent="0.15">
      <c r="B6" s="100"/>
      <c r="C6" s="101"/>
      <c r="D6" s="101"/>
      <c r="E6" s="101"/>
      <c r="F6" s="102"/>
      <c r="G6" s="94" t="s">
        <v>35</v>
      </c>
      <c r="H6" s="95"/>
      <c r="I6" s="95"/>
      <c r="J6" s="95"/>
      <c r="K6" s="95"/>
      <c r="L6" s="95"/>
      <c r="M6" s="96"/>
      <c r="N6" s="103" t="s">
        <v>30</v>
      </c>
      <c r="O6" s="104"/>
      <c r="P6" s="94" t="s">
        <v>31</v>
      </c>
      <c r="Q6" s="110"/>
      <c r="R6" s="91"/>
      <c r="S6" s="92"/>
      <c r="T6" s="93"/>
      <c r="V6" s="28" t="str">
        <f>IF(B4="","※　事業所名を入力してください。",IF(G4="","※　対象者氏名を入力してください。",""))</f>
        <v>※　事業所名を入力してください。</v>
      </c>
      <c r="W6" s="27"/>
    </row>
    <row r="7" spans="2:29" s="6" customFormat="1" ht="30" customHeight="1" x14ac:dyDescent="0.15">
      <c r="B7" s="90" t="s">
        <v>14</v>
      </c>
      <c r="C7" s="90" t="s">
        <v>15</v>
      </c>
      <c r="D7" s="90" t="s">
        <v>33</v>
      </c>
      <c r="E7" s="90"/>
      <c r="F7" s="90"/>
      <c r="G7" s="90"/>
      <c r="H7" s="89" t="s">
        <v>16</v>
      </c>
      <c r="I7" s="89" t="s">
        <v>17</v>
      </c>
      <c r="J7" s="14" t="s">
        <v>18</v>
      </c>
      <c r="K7" s="14" t="s">
        <v>19</v>
      </c>
      <c r="L7" s="15" t="s">
        <v>20</v>
      </c>
      <c r="M7" s="86" t="s">
        <v>24</v>
      </c>
      <c r="N7" s="85"/>
      <c r="O7" s="86" t="s">
        <v>26</v>
      </c>
      <c r="P7" s="85"/>
      <c r="Q7" s="113" t="s">
        <v>21</v>
      </c>
      <c r="R7" s="113"/>
      <c r="S7" s="87" t="s">
        <v>42</v>
      </c>
      <c r="T7" s="87" t="s">
        <v>43</v>
      </c>
      <c r="V7" s="29" t="str">
        <f>IF(L4="","※　受給者証番号を入力してください","")</f>
        <v>※　受給者証番号を入力してください</v>
      </c>
      <c r="W7" s="30"/>
    </row>
    <row r="8" spans="2:29" s="11" customFormat="1" ht="12" customHeight="1" x14ac:dyDescent="0.15">
      <c r="B8" s="90"/>
      <c r="C8" s="90"/>
      <c r="D8" s="90"/>
      <c r="E8" s="90"/>
      <c r="F8" s="90"/>
      <c r="G8" s="90"/>
      <c r="H8" s="89"/>
      <c r="I8" s="89"/>
      <c r="J8" s="16" t="s">
        <v>22</v>
      </c>
      <c r="K8" s="20" t="s">
        <v>40</v>
      </c>
      <c r="L8" s="16" t="s">
        <v>23</v>
      </c>
      <c r="M8" s="83" t="s">
        <v>28</v>
      </c>
      <c r="N8" s="83"/>
      <c r="O8" s="83" t="s">
        <v>25</v>
      </c>
      <c r="P8" s="83"/>
      <c r="Q8" s="83" t="s">
        <v>27</v>
      </c>
      <c r="R8" s="83"/>
      <c r="S8" s="87"/>
      <c r="T8" s="88"/>
      <c r="V8" s="31"/>
      <c r="W8" s="32"/>
    </row>
    <row r="9" spans="2:29" s="10" customFormat="1" ht="30" customHeight="1" x14ac:dyDescent="0.15">
      <c r="B9" s="21"/>
      <c r="C9" s="38" t="str">
        <f>IF(B9="","",TEXT(WEEKDAY(DATE($Q$2+2018,$S$2,B9)),"aaa"))</f>
        <v/>
      </c>
      <c r="D9" s="67"/>
      <c r="E9" s="68"/>
      <c r="F9" s="68"/>
      <c r="G9" s="69"/>
      <c r="H9" s="39"/>
      <c r="I9" s="39"/>
      <c r="J9" s="19" t="str">
        <f>IF(I9=0,"",IF(((I9*24)-(H9*24))-ROUNDDOWN(((I9*24)-(H9*24)),0)&lt;0.25,ROUNDDOWN(((I9*24)-(H9*24)),0),IF(((I9*24)-(H9*24))-ROUNDDOWN(((I9*24)-(H9*24)),0)&lt;0.75,ROUNDDOWN(((I9*24)-(H9*24)),0)+0.5,ROUNDDOWN(((I9*24)-(H9*24)),0)+1)))</f>
        <v/>
      </c>
      <c r="K9" s="21"/>
      <c r="L9" s="24" t="str">
        <f t="shared" ref="L9:L26" si="0">IFERROR(VLOOKUP(K9,$AB$13:$AC$17,2,FALSE),"")</f>
        <v/>
      </c>
      <c r="M9" s="70" t="str">
        <f>IFERROR(J9*L9,"")</f>
        <v/>
      </c>
      <c r="N9" s="71"/>
      <c r="O9" s="114" t="str">
        <f>IF(M9="","",IF($R$4&gt;M9*0.1,M9*0.1,R4))</f>
        <v/>
      </c>
      <c r="P9" s="73"/>
      <c r="Q9" s="74" t="str">
        <f>IFERROR(M9-O9,"")</f>
        <v/>
      </c>
      <c r="R9" s="74"/>
      <c r="S9" s="12"/>
      <c r="T9" s="13"/>
      <c r="U9" s="10" t="str">
        <f>IF(K9="","",IF(K9&gt;3,"",IF(K9=$R$6,"",1)))</f>
        <v/>
      </c>
      <c r="V9" s="28" t="str">
        <f>IF(P4="","※　契約支給量を入力してください。",IF(R4="","※　利用者負担が無い場合も「0」を入力してください。",""))</f>
        <v>※　契約支給量を入力してください。</v>
      </c>
      <c r="W9" s="33"/>
      <c r="X9" s="17"/>
    </row>
    <row r="10" spans="2:29" s="9" customFormat="1" ht="30" customHeight="1" x14ac:dyDescent="0.15">
      <c r="B10" s="21"/>
      <c r="C10" s="38" t="str">
        <f t="shared" ref="C10:C26" si="1">IF(B10="","",TEXT(WEEKDAY(DATE($Q$2+2018,$S$2,B10)),"aaa"))</f>
        <v/>
      </c>
      <c r="D10" s="67"/>
      <c r="E10" s="68"/>
      <c r="F10" s="68"/>
      <c r="G10" s="69"/>
      <c r="H10" s="39"/>
      <c r="I10" s="39"/>
      <c r="J10" s="19" t="str">
        <f t="shared" ref="J10:J26" si="2">IF(I10=0,"",IF(((I10*24)-(H10*24))-ROUNDDOWN(((I10*24)-(H10*24)),0)&lt;0.25,ROUNDDOWN(((I10*24)-(H10*24)),0),IF(((I10*24)-(H10*24))-ROUNDDOWN(((I10*24)-(H10*24)),0)&lt;0.75,ROUNDDOWN(((I10*24)-(H10*24)),0)+0.5,ROUNDDOWN(((I10*24)-(H10*24)),0)+1)))</f>
        <v/>
      </c>
      <c r="K10" s="21"/>
      <c r="L10" s="60" t="str">
        <f t="shared" si="0"/>
        <v/>
      </c>
      <c r="M10" s="70" t="str">
        <f t="shared" ref="M10:M26" si="3">IFERROR(J10*L10,"")</f>
        <v/>
      </c>
      <c r="N10" s="71"/>
      <c r="O10" s="72" t="str">
        <f>IFERROR(IF($R$4&gt;=SUM(O$9:O9)+M10*0.1,M10*0.1,$R$4-SUM(O$9:O9)),"")</f>
        <v/>
      </c>
      <c r="P10" s="73"/>
      <c r="Q10" s="74" t="str">
        <f t="shared" ref="Q10:Q26" si="4">IFERROR(M10-O10,"")</f>
        <v/>
      </c>
      <c r="R10" s="74"/>
      <c r="S10" s="12"/>
      <c r="T10" s="13"/>
      <c r="U10" s="10" t="str">
        <f t="shared" ref="U10:U26" si="5">IF(K10="","",IF(K10&gt;3,"",IF(K10=$R$6,"",1)))</f>
        <v/>
      </c>
      <c r="V10" s="34" t="str">
        <f>IF(R6="","※　移動支援区分（１～３）を入力してください。",IF(R6&lt;=3,"","※　移動支援区分は（１～３）で入力してください。"))</f>
        <v>※　移動支援区分（１～３）を入力してください。</v>
      </c>
      <c r="W10" s="35"/>
      <c r="X10" s="18"/>
      <c r="Z10" s="10"/>
      <c r="AA10" s="10"/>
      <c r="AB10" s="10"/>
    </row>
    <row r="11" spans="2:29" s="9" customFormat="1" ht="30" customHeight="1" x14ac:dyDescent="0.15">
      <c r="B11" s="21"/>
      <c r="C11" s="38" t="str">
        <f t="shared" si="1"/>
        <v/>
      </c>
      <c r="D11" s="67"/>
      <c r="E11" s="68"/>
      <c r="F11" s="68"/>
      <c r="G11" s="69"/>
      <c r="H11" s="39"/>
      <c r="I11" s="39"/>
      <c r="J11" s="19" t="str">
        <f t="shared" si="2"/>
        <v/>
      </c>
      <c r="K11" s="21"/>
      <c r="L11" s="60" t="str">
        <f t="shared" si="0"/>
        <v/>
      </c>
      <c r="M11" s="70" t="str">
        <f t="shared" si="3"/>
        <v/>
      </c>
      <c r="N11" s="71"/>
      <c r="O11" s="72" t="str">
        <f>IFERROR(IF($R$4&gt;=SUM(O$9:O10)+M11*0.1,M11*0.1,$R$4-SUM(O$9:O10)),"")</f>
        <v/>
      </c>
      <c r="P11" s="73"/>
      <c r="Q11" s="74" t="str">
        <f t="shared" si="4"/>
        <v/>
      </c>
      <c r="R11" s="74"/>
      <c r="S11" s="12"/>
      <c r="T11" s="13"/>
      <c r="U11" s="10" t="str">
        <f t="shared" si="5"/>
        <v/>
      </c>
      <c r="V11" s="34" t="str">
        <f>IF(U27&gt;0,"※　移動支援区分と派遣種別（1～5）が対応していません。","")</f>
        <v/>
      </c>
      <c r="W11" s="26"/>
      <c r="X11" s="18"/>
      <c r="Z11" s="10"/>
      <c r="AA11" s="10"/>
      <c r="AB11" s="10"/>
    </row>
    <row r="12" spans="2:29" s="9" customFormat="1" ht="30" customHeight="1" x14ac:dyDescent="0.15">
      <c r="B12" s="21"/>
      <c r="C12" s="38" t="str">
        <f t="shared" si="1"/>
        <v/>
      </c>
      <c r="D12" s="67"/>
      <c r="E12" s="68"/>
      <c r="F12" s="68"/>
      <c r="G12" s="69"/>
      <c r="H12" s="39"/>
      <c r="I12" s="39"/>
      <c r="J12" s="19" t="str">
        <f t="shared" si="2"/>
        <v/>
      </c>
      <c r="K12" s="21"/>
      <c r="L12" s="60" t="str">
        <f t="shared" si="0"/>
        <v/>
      </c>
      <c r="M12" s="70" t="str">
        <f t="shared" si="3"/>
        <v/>
      </c>
      <c r="N12" s="71"/>
      <c r="O12" s="72" t="str">
        <f>IFERROR(IF($R$4&gt;=SUM(O$9:O11)+M12*0.1,M12*0.1,$R$4-SUM(O$9:O11)),"")</f>
        <v/>
      </c>
      <c r="P12" s="73"/>
      <c r="Q12" s="74" t="str">
        <f t="shared" si="4"/>
        <v/>
      </c>
      <c r="R12" s="74"/>
      <c r="S12" s="12"/>
      <c r="T12" s="13"/>
      <c r="U12" s="10" t="str">
        <f t="shared" si="5"/>
        <v/>
      </c>
      <c r="AB12" s="115" t="s">
        <v>41</v>
      </c>
      <c r="AC12" s="115"/>
    </row>
    <row r="13" spans="2:29" s="9" customFormat="1" ht="30" customHeight="1" x14ac:dyDescent="0.15">
      <c r="B13" s="21"/>
      <c r="C13" s="38" t="str">
        <f t="shared" si="1"/>
        <v/>
      </c>
      <c r="D13" s="67"/>
      <c r="E13" s="68"/>
      <c r="F13" s="68"/>
      <c r="G13" s="69"/>
      <c r="H13" s="39"/>
      <c r="I13" s="39"/>
      <c r="J13" s="19" t="str">
        <f t="shared" si="2"/>
        <v/>
      </c>
      <c r="K13" s="21"/>
      <c r="L13" s="60" t="str">
        <f t="shared" si="0"/>
        <v/>
      </c>
      <c r="M13" s="70" t="str">
        <f t="shared" si="3"/>
        <v/>
      </c>
      <c r="N13" s="71"/>
      <c r="O13" s="72" t="str">
        <f>IFERROR(IF($R$4&gt;=SUM(O$9:O12)+M13*0.1,M13*0.1,$R$4-SUM(O$9:O12)),"")</f>
        <v/>
      </c>
      <c r="P13" s="73"/>
      <c r="Q13" s="74" t="str">
        <f t="shared" si="4"/>
        <v/>
      </c>
      <c r="R13" s="74"/>
      <c r="S13" s="12"/>
      <c r="T13" s="13"/>
      <c r="U13" s="10" t="str">
        <f t="shared" si="5"/>
        <v/>
      </c>
      <c r="AB13" s="2">
        <v>1</v>
      </c>
      <c r="AC13" s="25">
        <v>1600</v>
      </c>
    </row>
    <row r="14" spans="2:29" s="9" customFormat="1" ht="30" customHeight="1" x14ac:dyDescent="0.15">
      <c r="B14" s="21"/>
      <c r="C14" s="38" t="str">
        <f t="shared" si="1"/>
        <v/>
      </c>
      <c r="D14" s="67"/>
      <c r="E14" s="68"/>
      <c r="F14" s="68"/>
      <c r="G14" s="69"/>
      <c r="H14" s="39"/>
      <c r="I14" s="39"/>
      <c r="J14" s="19" t="str">
        <f t="shared" si="2"/>
        <v/>
      </c>
      <c r="K14" s="21"/>
      <c r="L14" s="60" t="str">
        <f t="shared" si="0"/>
        <v/>
      </c>
      <c r="M14" s="70" t="str">
        <f t="shared" si="3"/>
        <v/>
      </c>
      <c r="N14" s="71"/>
      <c r="O14" s="72" t="str">
        <f>IFERROR(IF($R$4&gt;=SUM(O$9:O13)+M14*0.1,M14*0.1,$R$4-SUM(O$9:O13)),"")</f>
        <v/>
      </c>
      <c r="P14" s="73"/>
      <c r="Q14" s="74" t="str">
        <f t="shared" si="4"/>
        <v/>
      </c>
      <c r="R14" s="74"/>
      <c r="S14" s="12"/>
      <c r="T14" s="13"/>
      <c r="U14" s="10" t="str">
        <f t="shared" si="5"/>
        <v/>
      </c>
      <c r="AB14" s="25">
        <v>2</v>
      </c>
      <c r="AC14" s="25">
        <v>1800</v>
      </c>
    </row>
    <row r="15" spans="2:29" s="9" customFormat="1" ht="30" customHeight="1" x14ac:dyDescent="0.15">
      <c r="B15" s="21"/>
      <c r="C15" s="38" t="str">
        <f t="shared" si="1"/>
        <v/>
      </c>
      <c r="D15" s="67"/>
      <c r="E15" s="68"/>
      <c r="F15" s="68"/>
      <c r="G15" s="69"/>
      <c r="H15" s="39"/>
      <c r="I15" s="39"/>
      <c r="J15" s="19" t="str">
        <f t="shared" si="2"/>
        <v/>
      </c>
      <c r="K15" s="21"/>
      <c r="L15" s="60" t="str">
        <f t="shared" si="0"/>
        <v/>
      </c>
      <c r="M15" s="70" t="str">
        <f t="shared" si="3"/>
        <v/>
      </c>
      <c r="N15" s="71"/>
      <c r="O15" s="72" t="str">
        <f>IFERROR(IF($R$4&gt;=SUM(O$9:O14)+M15*0.1,M15*0.1,$R$4-SUM(O$9:O14)),"")</f>
        <v/>
      </c>
      <c r="P15" s="73"/>
      <c r="Q15" s="74" t="str">
        <f t="shared" si="4"/>
        <v/>
      </c>
      <c r="R15" s="74"/>
      <c r="S15" s="12"/>
      <c r="T15" s="13"/>
      <c r="U15" s="10" t="str">
        <f t="shared" si="5"/>
        <v/>
      </c>
      <c r="AB15" s="25">
        <v>3</v>
      </c>
      <c r="AC15" s="25">
        <v>2000</v>
      </c>
    </row>
    <row r="16" spans="2:29" s="9" customFormat="1" ht="30" customHeight="1" x14ac:dyDescent="0.15">
      <c r="B16" s="21"/>
      <c r="C16" s="38" t="str">
        <f t="shared" si="1"/>
        <v/>
      </c>
      <c r="D16" s="67"/>
      <c r="E16" s="68"/>
      <c r="F16" s="68"/>
      <c r="G16" s="69"/>
      <c r="H16" s="39"/>
      <c r="I16" s="39"/>
      <c r="J16" s="19" t="str">
        <f t="shared" si="2"/>
        <v/>
      </c>
      <c r="K16" s="21"/>
      <c r="L16" s="60" t="str">
        <f t="shared" si="0"/>
        <v/>
      </c>
      <c r="M16" s="70" t="str">
        <f t="shared" si="3"/>
        <v/>
      </c>
      <c r="N16" s="71"/>
      <c r="O16" s="72" t="str">
        <f>IFERROR(IF($R$4&gt;=SUM(O$9:O15)+M16*0.1,M16*0.1,$R$4-SUM(O$9:O15)),"")</f>
        <v/>
      </c>
      <c r="P16" s="73"/>
      <c r="Q16" s="74" t="str">
        <f t="shared" si="4"/>
        <v/>
      </c>
      <c r="R16" s="74"/>
      <c r="S16" s="12"/>
      <c r="T16" s="13"/>
      <c r="U16" s="10" t="str">
        <f t="shared" si="5"/>
        <v/>
      </c>
      <c r="AB16" s="25">
        <v>4</v>
      </c>
      <c r="AC16" s="25">
        <v>1200</v>
      </c>
    </row>
    <row r="17" spans="2:29" s="9" customFormat="1" ht="30" customHeight="1" x14ac:dyDescent="0.15">
      <c r="B17" s="21"/>
      <c r="C17" s="38" t="str">
        <f t="shared" si="1"/>
        <v/>
      </c>
      <c r="D17" s="67"/>
      <c r="E17" s="68"/>
      <c r="F17" s="68"/>
      <c r="G17" s="69"/>
      <c r="H17" s="39"/>
      <c r="I17" s="39"/>
      <c r="J17" s="19" t="str">
        <f t="shared" si="2"/>
        <v/>
      </c>
      <c r="K17" s="21"/>
      <c r="L17" s="60" t="str">
        <f t="shared" si="0"/>
        <v/>
      </c>
      <c r="M17" s="70" t="str">
        <f t="shared" si="3"/>
        <v/>
      </c>
      <c r="N17" s="71"/>
      <c r="O17" s="72" t="str">
        <f>IFERROR(IF($R$4&gt;=SUM(O$9:O16)+M17*0.1,M17*0.1,$R$4-SUM(O$9:O16)),"")</f>
        <v/>
      </c>
      <c r="P17" s="73"/>
      <c r="Q17" s="74" t="str">
        <f t="shared" si="4"/>
        <v/>
      </c>
      <c r="R17" s="74"/>
      <c r="S17" s="12"/>
      <c r="T17" s="13"/>
      <c r="U17" s="10" t="str">
        <f t="shared" si="5"/>
        <v/>
      </c>
      <c r="AB17" s="25">
        <v>5</v>
      </c>
      <c r="AC17" s="25">
        <v>1000</v>
      </c>
    </row>
    <row r="18" spans="2:29" s="9" customFormat="1" ht="30" customHeight="1" x14ac:dyDescent="0.15">
      <c r="B18" s="21"/>
      <c r="C18" s="38" t="str">
        <f t="shared" si="1"/>
        <v/>
      </c>
      <c r="D18" s="67"/>
      <c r="E18" s="68"/>
      <c r="F18" s="68"/>
      <c r="G18" s="69"/>
      <c r="H18" s="39"/>
      <c r="I18" s="39"/>
      <c r="J18" s="19" t="str">
        <f t="shared" si="2"/>
        <v/>
      </c>
      <c r="K18" s="21"/>
      <c r="L18" s="60" t="str">
        <f t="shared" si="0"/>
        <v/>
      </c>
      <c r="M18" s="70" t="str">
        <f t="shared" si="3"/>
        <v/>
      </c>
      <c r="N18" s="71"/>
      <c r="O18" s="72" t="str">
        <f>IFERROR(IF($R$4&gt;=SUM(O$9:O17)+M18*0.1,M18*0.1,$R$4-SUM(O$9:O17)),"")</f>
        <v/>
      </c>
      <c r="P18" s="73"/>
      <c r="Q18" s="74" t="str">
        <f t="shared" si="4"/>
        <v/>
      </c>
      <c r="R18" s="74"/>
      <c r="S18" s="12"/>
      <c r="T18" s="13"/>
      <c r="U18" s="10" t="str">
        <f t="shared" si="5"/>
        <v/>
      </c>
    </row>
    <row r="19" spans="2:29" s="9" customFormat="1" ht="30" customHeight="1" x14ac:dyDescent="0.15">
      <c r="B19" s="21"/>
      <c r="C19" s="38" t="str">
        <f t="shared" si="1"/>
        <v/>
      </c>
      <c r="D19" s="67"/>
      <c r="E19" s="68"/>
      <c r="F19" s="68"/>
      <c r="G19" s="69"/>
      <c r="H19" s="39"/>
      <c r="I19" s="39"/>
      <c r="J19" s="19" t="str">
        <f t="shared" si="2"/>
        <v/>
      </c>
      <c r="K19" s="21"/>
      <c r="L19" s="60" t="str">
        <f t="shared" si="0"/>
        <v/>
      </c>
      <c r="M19" s="70" t="str">
        <f t="shared" si="3"/>
        <v/>
      </c>
      <c r="N19" s="71"/>
      <c r="O19" s="72" t="str">
        <f>IFERROR(IF($R$4&gt;=SUM(O$9:O18)+M19*0.1,M19*0.1,$R$4-SUM(O$9:O18)),"")</f>
        <v/>
      </c>
      <c r="P19" s="73"/>
      <c r="Q19" s="74" t="str">
        <f t="shared" si="4"/>
        <v/>
      </c>
      <c r="R19" s="74"/>
      <c r="S19" s="12"/>
      <c r="T19" s="13"/>
      <c r="U19" s="10" t="str">
        <f t="shared" si="5"/>
        <v/>
      </c>
    </row>
    <row r="20" spans="2:29" s="9" customFormat="1" ht="30" customHeight="1" x14ac:dyDescent="0.15">
      <c r="B20" s="21"/>
      <c r="C20" s="38" t="str">
        <f t="shared" si="1"/>
        <v/>
      </c>
      <c r="D20" s="67"/>
      <c r="E20" s="68"/>
      <c r="F20" s="68"/>
      <c r="G20" s="69"/>
      <c r="H20" s="39"/>
      <c r="I20" s="39"/>
      <c r="J20" s="19" t="str">
        <f t="shared" si="2"/>
        <v/>
      </c>
      <c r="K20" s="21"/>
      <c r="L20" s="60" t="str">
        <f t="shared" si="0"/>
        <v/>
      </c>
      <c r="M20" s="70" t="str">
        <f t="shared" si="3"/>
        <v/>
      </c>
      <c r="N20" s="71"/>
      <c r="O20" s="72" t="str">
        <f>IFERROR(IF($R$4&gt;=SUM(O$9:O19)+M20*0.1,M20*0.1,$R$4-SUM(O$9:O19)),"")</f>
        <v/>
      </c>
      <c r="P20" s="73"/>
      <c r="Q20" s="74" t="str">
        <f t="shared" si="4"/>
        <v/>
      </c>
      <c r="R20" s="74"/>
      <c r="S20" s="12"/>
      <c r="T20" s="13"/>
      <c r="U20" s="10" t="str">
        <f t="shared" si="5"/>
        <v/>
      </c>
    </row>
    <row r="21" spans="2:29" s="9" customFormat="1" ht="30" customHeight="1" x14ac:dyDescent="0.15">
      <c r="B21" s="21"/>
      <c r="C21" s="38" t="str">
        <f t="shared" si="1"/>
        <v/>
      </c>
      <c r="D21" s="67"/>
      <c r="E21" s="68"/>
      <c r="F21" s="68"/>
      <c r="G21" s="69"/>
      <c r="H21" s="39"/>
      <c r="I21" s="39"/>
      <c r="J21" s="19" t="str">
        <f t="shared" si="2"/>
        <v/>
      </c>
      <c r="K21" s="21"/>
      <c r="L21" s="60" t="str">
        <f t="shared" si="0"/>
        <v/>
      </c>
      <c r="M21" s="70" t="str">
        <f t="shared" si="3"/>
        <v/>
      </c>
      <c r="N21" s="71"/>
      <c r="O21" s="72" t="str">
        <f>IFERROR(IF($R$4&gt;=SUM(O$9:O20)+M21*0.1,M21*0.1,$R$4-SUM(O$9:O20)),"")</f>
        <v/>
      </c>
      <c r="P21" s="73"/>
      <c r="Q21" s="74" t="str">
        <f t="shared" si="4"/>
        <v/>
      </c>
      <c r="R21" s="74"/>
      <c r="S21" s="12"/>
      <c r="T21" s="13"/>
      <c r="U21" s="10" t="str">
        <f t="shared" si="5"/>
        <v/>
      </c>
    </row>
    <row r="22" spans="2:29" s="9" customFormat="1" ht="30" customHeight="1" x14ac:dyDescent="0.15">
      <c r="B22" s="21"/>
      <c r="C22" s="38" t="str">
        <f t="shared" si="1"/>
        <v/>
      </c>
      <c r="D22" s="67"/>
      <c r="E22" s="68"/>
      <c r="F22" s="68"/>
      <c r="G22" s="69"/>
      <c r="H22" s="39"/>
      <c r="I22" s="39"/>
      <c r="J22" s="19" t="str">
        <f t="shared" si="2"/>
        <v/>
      </c>
      <c r="K22" s="21"/>
      <c r="L22" s="60" t="str">
        <f t="shared" si="0"/>
        <v/>
      </c>
      <c r="M22" s="70" t="str">
        <f t="shared" si="3"/>
        <v/>
      </c>
      <c r="N22" s="71"/>
      <c r="O22" s="72" t="str">
        <f>IFERROR(IF($R$4&gt;=SUM(O$9:O21)+M22*0.1,M22*0.1,$R$4-SUM(O$9:O21)),"")</f>
        <v/>
      </c>
      <c r="P22" s="73"/>
      <c r="Q22" s="74" t="str">
        <f t="shared" si="4"/>
        <v/>
      </c>
      <c r="R22" s="74"/>
      <c r="S22" s="12"/>
      <c r="T22" s="13"/>
      <c r="U22" s="10" t="str">
        <f t="shared" si="5"/>
        <v/>
      </c>
    </row>
    <row r="23" spans="2:29" s="9" customFormat="1" ht="30" customHeight="1" x14ac:dyDescent="0.15">
      <c r="B23" s="21"/>
      <c r="C23" s="38" t="str">
        <f t="shared" si="1"/>
        <v/>
      </c>
      <c r="D23" s="67"/>
      <c r="E23" s="68"/>
      <c r="F23" s="68"/>
      <c r="G23" s="69"/>
      <c r="H23" s="39"/>
      <c r="I23" s="39"/>
      <c r="J23" s="19" t="str">
        <f t="shared" si="2"/>
        <v/>
      </c>
      <c r="K23" s="21"/>
      <c r="L23" s="60" t="str">
        <f t="shared" si="0"/>
        <v/>
      </c>
      <c r="M23" s="70" t="str">
        <f t="shared" si="3"/>
        <v/>
      </c>
      <c r="N23" s="71"/>
      <c r="O23" s="72" t="str">
        <f>IFERROR(IF($R$4&gt;=SUM(O$9:O22)+M23*0.1,M23*0.1,$R$4-SUM(O$9:O22)),"")</f>
        <v/>
      </c>
      <c r="P23" s="73"/>
      <c r="Q23" s="74" t="str">
        <f t="shared" si="4"/>
        <v/>
      </c>
      <c r="R23" s="74"/>
      <c r="S23" s="12"/>
      <c r="T23" s="13"/>
      <c r="U23" s="10" t="str">
        <f t="shared" si="5"/>
        <v/>
      </c>
    </row>
    <row r="24" spans="2:29" s="9" customFormat="1" ht="30" customHeight="1" x14ac:dyDescent="0.15">
      <c r="B24" s="21"/>
      <c r="C24" s="38" t="str">
        <f t="shared" si="1"/>
        <v/>
      </c>
      <c r="D24" s="67"/>
      <c r="E24" s="68"/>
      <c r="F24" s="68"/>
      <c r="G24" s="69"/>
      <c r="H24" s="39"/>
      <c r="I24" s="39"/>
      <c r="J24" s="19" t="str">
        <f t="shared" si="2"/>
        <v/>
      </c>
      <c r="K24" s="21"/>
      <c r="L24" s="60" t="str">
        <f t="shared" si="0"/>
        <v/>
      </c>
      <c r="M24" s="70" t="str">
        <f t="shared" si="3"/>
        <v/>
      </c>
      <c r="N24" s="71"/>
      <c r="O24" s="72" t="str">
        <f>IFERROR(IF($R$4&gt;=SUM(O$9:O23)+M24*0.1,M24*0.1,$R$4-SUM(O$9:O23)),"")</f>
        <v/>
      </c>
      <c r="P24" s="73"/>
      <c r="Q24" s="74" t="str">
        <f t="shared" si="4"/>
        <v/>
      </c>
      <c r="R24" s="74"/>
      <c r="S24" s="12"/>
      <c r="T24" s="13"/>
      <c r="U24" s="10" t="str">
        <f t="shared" si="5"/>
        <v/>
      </c>
    </row>
    <row r="25" spans="2:29" s="9" customFormat="1" ht="30" customHeight="1" x14ac:dyDescent="0.15">
      <c r="B25" s="21"/>
      <c r="C25" s="38" t="str">
        <f t="shared" si="1"/>
        <v/>
      </c>
      <c r="D25" s="67"/>
      <c r="E25" s="68"/>
      <c r="F25" s="68"/>
      <c r="G25" s="69"/>
      <c r="H25" s="39"/>
      <c r="I25" s="39"/>
      <c r="J25" s="19" t="str">
        <f t="shared" si="2"/>
        <v/>
      </c>
      <c r="K25" s="21"/>
      <c r="L25" s="60" t="str">
        <f t="shared" si="0"/>
        <v/>
      </c>
      <c r="M25" s="70" t="str">
        <f t="shared" si="3"/>
        <v/>
      </c>
      <c r="N25" s="71"/>
      <c r="O25" s="72" t="str">
        <f>IFERROR(IF($R$4&gt;=SUM(O$9:O24)+M25*0.1,M25*0.1,$R$4-SUM(O$9:O24)),"")</f>
        <v/>
      </c>
      <c r="P25" s="73"/>
      <c r="Q25" s="74" t="str">
        <f t="shared" si="4"/>
        <v/>
      </c>
      <c r="R25" s="74"/>
      <c r="S25" s="12"/>
      <c r="T25" s="13"/>
      <c r="U25" s="10" t="str">
        <f t="shared" si="5"/>
        <v/>
      </c>
    </row>
    <row r="26" spans="2:29" s="9" customFormat="1" ht="30" customHeight="1" thickBot="1" x14ac:dyDescent="0.2">
      <c r="B26" s="21"/>
      <c r="C26" s="38" t="str">
        <f t="shared" si="1"/>
        <v/>
      </c>
      <c r="D26" s="67"/>
      <c r="E26" s="68"/>
      <c r="F26" s="68"/>
      <c r="G26" s="69"/>
      <c r="H26" s="39"/>
      <c r="I26" s="39"/>
      <c r="J26" s="19" t="str">
        <f t="shared" si="2"/>
        <v/>
      </c>
      <c r="K26" s="21"/>
      <c r="L26" s="60" t="str">
        <f t="shared" si="0"/>
        <v/>
      </c>
      <c r="M26" s="70" t="str">
        <f t="shared" si="3"/>
        <v/>
      </c>
      <c r="N26" s="71"/>
      <c r="O26" s="72" t="str">
        <f>IFERROR(IF($R$4&gt;=SUM(O$9:O25)+M26*0.1,M26*0.1,$R$4-SUM(O$9:O25)),"")</f>
        <v/>
      </c>
      <c r="P26" s="73"/>
      <c r="Q26" s="74" t="str">
        <f t="shared" si="4"/>
        <v/>
      </c>
      <c r="R26" s="74"/>
      <c r="S26" s="12"/>
      <c r="T26" s="13"/>
      <c r="U26" s="10" t="str">
        <f t="shared" si="5"/>
        <v/>
      </c>
    </row>
    <row r="27" spans="2:29" s="9" customFormat="1" ht="30" customHeight="1" thickBot="1" x14ac:dyDescent="0.2">
      <c r="B27" s="5"/>
      <c r="C27" s="5"/>
      <c r="D27" s="6"/>
      <c r="E27" s="6"/>
      <c r="F27" s="6"/>
      <c r="G27" s="6"/>
      <c r="H27" s="116" t="s">
        <v>32</v>
      </c>
      <c r="I27" s="117"/>
      <c r="J27" s="120">
        <f>SUM(J9:J26)</f>
        <v>0</v>
      </c>
      <c r="K27" s="121"/>
      <c r="L27" s="37" t="s">
        <v>5</v>
      </c>
      <c r="M27" s="118">
        <f>SUM(M9:N26)</f>
        <v>0</v>
      </c>
      <c r="N27" s="118">
        <f>SUM(N9:N26)</f>
        <v>0</v>
      </c>
      <c r="O27" s="118">
        <f>SUM(O9:P26)</f>
        <v>0</v>
      </c>
      <c r="P27" s="118">
        <f>SUM(P9:P26)</f>
        <v>0</v>
      </c>
      <c r="Q27" s="118">
        <f>SUM(Q9:R26)</f>
        <v>0</v>
      </c>
      <c r="R27" s="119">
        <f>SUM(R9:R26)</f>
        <v>0</v>
      </c>
      <c r="S27" s="6"/>
      <c r="T27" s="6"/>
      <c r="U27" s="9">
        <f>SUM(U9:U26)</f>
        <v>0</v>
      </c>
    </row>
    <row r="28" spans="2:29" s="9" customFormat="1" ht="30" customHeight="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9" s="9" customFormat="1" ht="30" customHeight="1" x14ac:dyDescent="0.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9" s="9" customFormat="1" ht="30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9" s="9" customFormat="1" ht="30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9" s="9" customFormat="1" ht="30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2:20" s="9" customFormat="1" ht="30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0" s="9" customFormat="1" ht="30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2:20" s="9" customFormat="1" ht="30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s="9" customFormat="1" ht="30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s="9" customFormat="1" ht="30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s="9" customFormat="1" ht="30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2:20" s="9" customFormat="1" ht="30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2:20" s="9" customFormat="1" ht="30" customHeight="1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s="9" customFormat="1" ht="30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0" s="9" customFormat="1" ht="30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2:20" s="9" customFormat="1" ht="30" customHeight="1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s="9" customFormat="1" ht="30" customHeight="1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s="9" customFormat="1" ht="30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0" s="9" customFormat="1" ht="30" customHeight="1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0" s="9" customFormat="1" ht="30" customHeight="1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2:20" s="9" customFormat="1" ht="30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2:20" s="9" customFormat="1" ht="30" customHeight="1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2:20" s="9" customFormat="1" ht="30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2:20" s="9" customFormat="1" ht="30" customHeight="1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2:20" s="9" customFormat="1" ht="30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2:20" s="9" customFormat="1" ht="30" customHeight="1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2:20" s="9" customFormat="1" ht="30" customHeight="1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2:20" s="9" customFormat="1" ht="30" customHeight="1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2:20" s="9" customFormat="1" ht="30" customHeight="1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2:20" s="9" customFormat="1" ht="30" customHeight="1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2:20" s="9" customFormat="1" ht="30" customHeight="1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2:20" s="9" customFormat="1" ht="30" customHeight="1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2:20" s="9" customFormat="1" ht="30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2:20" s="9" customFormat="1" ht="30" customHeigh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2:20" s="9" customFormat="1" ht="30" customHeight="1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2:20" s="9" customFormat="1" ht="30" customHeight="1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2:20" s="9" customFormat="1" ht="30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2:20" s="9" customFormat="1" ht="30" customHeight="1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2:20" s="9" customFormat="1" ht="30" customHeight="1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s="9" customFormat="1" ht="30" customHeight="1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2:20" s="9" customFormat="1" ht="30" customHeight="1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2:20" s="9" customFormat="1" ht="30" customHeight="1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2:20" s="9" customFormat="1" ht="30" customHeight="1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2:20" s="9" customFormat="1" ht="30" customHeight="1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0" s="9" customFormat="1" ht="30" customHeight="1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0" s="9" customFormat="1" ht="30" customHeight="1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2:20" s="9" customFormat="1" ht="30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2:20" s="9" customFormat="1" ht="30" customHeight="1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2:20" s="9" customFormat="1" ht="30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2:20" s="9" customFormat="1" ht="30" customHeight="1" x14ac:dyDescent="0.1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2:20" s="9" customFormat="1" ht="30" customHeight="1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2:20" s="9" customFormat="1" ht="30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2:20" s="9" customFormat="1" ht="30" customHeight="1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2:20" s="9" customFormat="1" ht="30" customHeight="1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2:20" s="9" customFormat="1" ht="30" customHeight="1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2:20" s="9" customFormat="1" ht="30" customHeight="1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2:20" s="9" customFormat="1" ht="30" customHeight="1" x14ac:dyDescent="0.1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2:20" s="9" customFormat="1" ht="30" customHeight="1" x14ac:dyDescent="0.1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2:20" s="9" customFormat="1" ht="30" customHeight="1" x14ac:dyDescent="0.1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2:20" s="9" customFormat="1" ht="30" customHeight="1" x14ac:dyDescent="0.1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2:20" s="9" customFormat="1" ht="30" customHeight="1" x14ac:dyDescent="0.1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2:20" s="9" customFormat="1" ht="30" customHeight="1" x14ac:dyDescent="0.1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0" s="9" customFormat="1" ht="30" customHeight="1" x14ac:dyDescent="0.1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0" s="9" customFormat="1" ht="30" customHeight="1" x14ac:dyDescent="0.1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2:20" s="9" customFormat="1" ht="30" customHeight="1" x14ac:dyDescent="0.1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2:20" s="9" customFormat="1" ht="30" customHeight="1" x14ac:dyDescent="0.1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2:20" s="9" customFormat="1" ht="30" customHeight="1" x14ac:dyDescent="0.1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2:20" s="9" customFormat="1" ht="30" customHeight="1" x14ac:dyDescent="0.1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2:20" s="9" customFormat="1" ht="30" customHeight="1" x14ac:dyDescent="0.1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2:20" s="9" customFormat="1" ht="30" customHeight="1" x14ac:dyDescent="0.1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2:20" s="9" customFormat="1" ht="30" customHeight="1" x14ac:dyDescent="0.1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2:20" s="9" customFormat="1" ht="30" customHeight="1" x14ac:dyDescent="0.1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2:20" s="9" customFormat="1" ht="30" customHeight="1" x14ac:dyDescent="0.1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2:20" s="9" customFormat="1" ht="30" customHeight="1" x14ac:dyDescent="0.1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2:20" s="9" customFormat="1" ht="30" customHeight="1" x14ac:dyDescent="0.1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2:20" s="9" customFormat="1" ht="30" customHeight="1" x14ac:dyDescent="0.1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2:20" s="9" customFormat="1" ht="30" customHeight="1" x14ac:dyDescent="0.1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2:20" s="9" customFormat="1" ht="30" customHeight="1" x14ac:dyDescent="0.1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2:20" s="9" customFormat="1" ht="30" customHeight="1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2:20" s="9" customFormat="1" ht="30" customHeight="1" x14ac:dyDescent="0.1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0" s="9" customFormat="1" ht="30" customHeight="1" x14ac:dyDescent="0.1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0" s="9" customFormat="1" ht="30" customHeight="1" x14ac:dyDescent="0.1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2:20" s="9" customFormat="1" ht="30" customHeight="1" x14ac:dyDescent="0.1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2:20" s="9" customFormat="1" ht="30" customHeight="1" x14ac:dyDescent="0.1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2:20" s="9" customFormat="1" ht="30" customHeight="1" x14ac:dyDescent="0.1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2:20" s="9" customFormat="1" ht="30" customHeight="1" x14ac:dyDescent="0.1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2:20" s="9" customFormat="1" ht="30" customHeight="1" x14ac:dyDescent="0.1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2:20" s="9" customFormat="1" ht="30" customHeight="1" x14ac:dyDescent="0.1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2:20" s="9" customFormat="1" ht="30" customHeight="1" x14ac:dyDescent="0.1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2:20" s="9" customFormat="1" ht="30" customHeight="1" x14ac:dyDescent="0.1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2:20" s="9" customFormat="1" ht="30" customHeight="1" x14ac:dyDescent="0.1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2:20" s="9" customFormat="1" ht="30" customHeight="1" x14ac:dyDescent="0.1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2:20" s="9" customFormat="1" ht="30" customHeight="1" x14ac:dyDescent="0.1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2:20" s="9" customFormat="1" ht="30" customHeight="1" x14ac:dyDescent="0.1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2:20" s="9" customFormat="1" ht="30" customHeight="1" x14ac:dyDescent="0.1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2:20" s="9" customFormat="1" ht="30" customHeight="1" x14ac:dyDescent="0.1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2:20" s="9" customFormat="1" ht="30" customHeight="1" x14ac:dyDescent="0.1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2:20" s="9" customFormat="1" ht="30" customHeight="1" x14ac:dyDescent="0.1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2:20" s="9" customFormat="1" ht="30" customHeight="1" x14ac:dyDescent="0.1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2:20" s="9" customFormat="1" ht="30" customHeight="1" x14ac:dyDescent="0.1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2:20" s="9" customFormat="1" ht="30" customHeight="1" x14ac:dyDescent="0.1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2:20" s="9" customFormat="1" ht="30" customHeight="1" x14ac:dyDescent="0.1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2:20" s="9" customFormat="1" ht="30" customHeight="1" x14ac:dyDescent="0.1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2:20" s="9" customFormat="1" ht="30" customHeight="1" x14ac:dyDescent="0.1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2:20" s="9" customFormat="1" ht="30" customHeight="1" x14ac:dyDescent="0.1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2:20" s="9" customFormat="1" ht="30" customHeight="1" x14ac:dyDescent="0.1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2:20" s="9" customFormat="1" ht="30" customHeight="1" x14ac:dyDescent="0.1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2:20" s="9" customFormat="1" ht="30" customHeight="1" x14ac:dyDescent="0.1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2:20" s="9" customFormat="1" ht="30" customHeight="1" x14ac:dyDescent="0.1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2:20" s="9" customFormat="1" ht="30" customHeight="1" x14ac:dyDescent="0.1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2:20" s="9" customFormat="1" ht="30" customHeight="1" x14ac:dyDescent="0.1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2:20" s="9" customFormat="1" ht="30" customHeight="1" x14ac:dyDescent="0.1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2:20" s="9" customFormat="1" ht="30" customHeight="1" x14ac:dyDescent="0.1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2:20" s="9" customFormat="1" ht="30" customHeight="1" x14ac:dyDescent="0.1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2:20" s="9" customFormat="1" ht="30" customHeight="1" x14ac:dyDescent="0.1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2:20" s="9" customFormat="1" ht="30" customHeight="1" x14ac:dyDescent="0.1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2:20" s="9" customFormat="1" ht="30" customHeight="1" x14ac:dyDescent="0.1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2:20" s="9" customFormat="1" ht="30" customHeight="1" x14ac:dyDescent="0.1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2:20" s="9" customFormat="1" ht="30" customHeight="1" x14ac:dyDescent="0.1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2:20" s="9" customFormat="1" ht="30" customHeight="1" x14ac:dyDescent="0.1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2:20" s="9" customFormat="1" ht="30" customHeight="1" x14ac:dyDescent="0.1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2:20" s="9" customFormat="1" ht="30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2:20" s="9" customFormat="1" ht="30" customHeight="1" x14ac:dyDescent="0.1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2:20" s="9" customFormat="1" ht="30" customHeight="1" x14ac:dyDescent="0.1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2:20" s="9" customFormat="1" ht="30" customHeight="1" x14ac:dyDescent="0.1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2:20" s="9" customFormat="1" ht="30" customHeight="1" x14ac:dyDescent="0.1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2:20" s="9" customFormat="1" ht="30" customHeight="1" x14ac:dyDescent="0.1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2:20" s="9" customFormat="1" ht="30" customHeight="1" x14ac:dyDescent="0.1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2:20" s="9" customFormat="1" ht="30" customHeight="1" x14ac:dyDescent="0.1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2:20" s="9" customFormat="1" ht="30" customHeight="1" x14ac:dyDescent="0.1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2:20" s="9" customFormat="1" ht="30" customHeight="1" x14ac:dyDescent="0.1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2:20" s="9" customFormat="1" ht="30" customHeight="1" x14ac:dyDescent="0.1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2:20" s="9" customFormat="1" ht="30" customHeight="1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2:20" s="9" customFormat="1" ht="30" customHeight="1" x14ac:dyDescent="0.1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2:20" s="9" customFormat="1" ht="30" customHeight="1" x14ac:dyDescent="0.1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2:20" ht="30" customHeight="1" x14ac:dyDescent="0.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ht="30" customHeight="1" x14ac:dyDescent="0.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ht="30" customHeight="1" x14ac:dyDescent="0.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ht="30" customHeight="1" x14ac:dyDescent="0.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ht="30" customHeight="1" x14ac:dyDescent="0.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 ht="30" customHeight="1" x14ac:dyDescent="0.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 ht="30" customHeight="1" x14ac:dyDescent="0.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 ht="30" customHeight="1" x14ac:dyDescent="0.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2:20" ht="30" customHeight="1" x14ac:dyDescent="0.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2:20" ht="30" customHeight="1" x14ac:dyDescent="0.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2:20" ht="30" customHeight="1" x14ac:dyDescent="0.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2:20" ht="30" customHeight="1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2:20" ht="30" customHeight="1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2:20" ht="30" customHeight="1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2:20" ht="30" customHeight="1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2:20" ht="30" customHeight="1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2:20" ht="30" customHeight="1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2:20" ht="30" customHeight="1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2:20" ht="30" customHeight="1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2:20" ht="30" customHeight="1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2:20" ht="30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2:20" ht="30" customHeight="1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 ht="30" customHeight="1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2:20" ht="30" customHeight="1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2:20" ht="30" customHeight="1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2:20" ht="30" customHeight="1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2:20" ht="30" customHeight="1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2:20" ht="30" customHeight="1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 ht="30" customHeight="1" x14ac:dyDescent="0.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2:20" ht="30" customHeight="1" x14ac:dyDescent="0.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2:20" ht="30" customHeight="1" x14ac:dyDescent="0.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2:20" ht="30" customHeight="1" x14ac:dyDescent="0.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2:20" ht="30" customHeight="1" x14ac:dyDescent="0.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2:20" ht="30" customHeight="1" x14ac:dyDescent="0.1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2:20" ht="30" customHeight="1" x14ac:dyDescent="0.1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2:20" ht="30" customHeight="1" x14ac:dyDescent="0.1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 ht="30" customHeight="1" x14ac:dyDescent="0.1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2:20" ht="30" customHeight="1" x14ac:dyDescent="0.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2:20" ht="30" customHeight="1" x14ac:dyDescent="0.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2:20" ht="30" customHeight="1" x14ac:dyDescent="0.1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2:20" ht="30" customHeight="1" x14ac:dyDescent="0.1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2:20" ht="30" customHeight="1" x14ac:dyDescent="0.1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2:20" ht="30" customHeight="1" x14ac:dyDescent="0.1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2:20" ht="30" customHeight="1" x14ac:dyDescent="0.1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2:20" ht="30" customHeight="1" x14ac:dyDescent="0.1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2:20" ht="30" customHeight="1" x14ac:dyDescent="0.1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2:20" ht="30" customHeight="1" x14ac:dyDescent="0.1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2:20" ht="30" customHeight="1" x14ac:dyDescent="0.1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2:20" ht="30" customHeight="1" x14ac:dyDescent="0.1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2:20" ht="30" customHeight="1" x14ac:dyDescent="0.1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2:20" ht="30" customHeight="1" x14ac:dyDescent="0.1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2:20" ht="30" customHeight="1" x14ac:dyDescent="0.1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2:20" ht="30" customHeight="1" x14ac:dyDescent="0.1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2:20" ht="30" customHeight="1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2:20" ht="30" customHeight="1" x14ac:dyDescent="0.1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2:20" ht="30" customHeight="1" x14ac:dyDescent="0.1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2:20" ht="30" customHeight="1" x14ac:dyDescent="0.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2:20" ht="30" customHeight="1" x14ac:dyDescent="0.1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2:20" ht="30" customHeight="1" x14ac:dyDescent="0.1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2:20" ht="30" customHeight="1" x14ac:dyDescent="0.1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2:20" ht="30" customHeight="1" x14ac:dyDescent="0.1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2:20" ht="30" customHeight="1" x14ac:dyDescent="0.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2:20" ht="30" customHeight="1" x14ac:dyDescent="0.1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2:20" ht="30" customHeight="1" x14ac:dyDescent="0.1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2:20" ht="30" customHeight="1" x14ac:dyDescent="0.1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2:20" ht="30" customHeight="1" x14ac:dyDescent="0.1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2:20" ht="30" customHeight="1" x14ac:dyDescent="0.1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2:20" ht="30" customHeight="1" x14ac:dyDescent="0.1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2:20" ht="30" customHeight="1" x14ac:dyDescent="0.1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2:20" ht="30" customHeight="1" x14ac:dyDescent="0.1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2:20" ht="30" customHeight="1" x14ac:dyDescent="0.1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2:20" ht="30" customHeight="1" x14ac:dyDescent="0.1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2:20" ht="30" customHeight="1" x14ac:dyDescent="0.1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2:20" ht="30" customHeight="1" x14ac:dyDescent="0.1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2:20" ht="30" customHeight="1" x14ac:dyDescent="0.1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2:20" ht="30" customHeight="1" x14ac:dyDescent="0.1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2:20" ht="30" customHeight="1" x14ac:dyDescent="0.1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2:20" ht="30" customHeight="1" x14ac:dyDescent="0.1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2:20" ht="30" customHeight="1" x14ac:dyDescent="0.1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2:20" ht="30" customHeight="1" x14ac:dyDescent="0.1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2:20" ht="30" customHeight="1" x14ac:dyDescent="0.1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2:20" ht="30" customHeight="1" x14ac:dyDescent="0.1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2:20" ht="30" customHeight="1" x14ac:dyDescent="0.1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2:20" ht="30" customHeight="1" x14ac:dyDescent="0.1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</sheetData>
  <sheetProtection sheet="1" objects="1" scenarios="1" selectLockedCells="1"/>
  <mergeCells count="111">
    <mergeCell ref="AB12:AC12"/>
    <mergeCell ref="H27:I27"/>
    <mergeCell ref="M27:N27"/>
    <mergeCell ref="O27:P27"/>
    <mergeCell ref="Q27:R27"/>
    <mergeCell ref="D25:G25"/>
    <mergeCell ref="M25:N25"/>
    <mergeCell ref="O25:P25"/>
    <mergeCell ref="Q25:R25"/>
    <mergeCell ref="D26:G26"/>
    <mergeCell ref="M26:N26"/>
    <mergeCell ref="O26:P26"/>
    <mergeCell ref="Q26:R26"/>
    <mergeCell ref="J27:K27"/>
    <mergeCell ref="D23:G23"/>
    <mergeCell ref="M23:N23"/>
    <mergeCell ref="O23:P23"/>
    <mergeCell ref="Q23:R23"/>
    <mergeCell ref="D24:G24"/>
    <mergeCell ref="M24:N24"/>
    <mergeCell ref="O24:P24"/>
    <mergeCell ref="Q24:R24"/>
    <mergeCell ref="D21:G21"/>
    <mergeCell ref="M21:N21"/>
    <mergeCell ref="O21:P21"/>
    <mergeCell ref="Q21:R21"/>
    <mergeCell ref="D22:G22"/>
    <mergeCell ref="M22:N22"/>
    <mergeCell ref="O22:P22"/>
    <mergeCell ref="Q22:R22"/>
    <mergeCell ref="D19:G19"/>
    <mergeCell ref="M19:N19"/>
    <mergeCell ref="O19:P19"/>
    <mergeCell ref="Q19:R19"/>
    <mergeCell ref="D20:G20"/>
    <mergeCell ref="M20:N20"/>
    <mergeCell ref="O20:P20"/>
    <mergeCell ref="Q20:R20"/>
    <mergeCell ref="D17:G17"/>
    <mergeCell ref="M17:N17"/>
    <mergeCell ref="O17:P17"/>
    <mergeCell ref="Q17:R17"/>
    <mergeCell ref="D18:G18"/>
    <mergeCell ref="M18:N18"/>
    <mergeCell ref="O18:P18"/>
    <mergeCell ref="Q18:R18"/>
    <mergeCell ref="D15:G15"/>
    <mergeCell ref="M15:N15"/>
    <mergeCell ref="O15:P15"/>
    <mergeCell ref="Q15:R15"/>
    <mergeCell ref="D16:G16"/>
    <mergeCell ref="M16:N16"/>
    <mergeCell ref="O16:P16"/>
    <mergeCell ref="Q16:R16"/>
    <mergeCell ref="D13:G13"/>
    <mergeCell ref="M13:N13"/>
    <mergeCell ref="O13:P13"/>
    <mergeCell ref="Q13:R13"/>
    <mergeCell ref="D14:G14"/>
    <mergeCell ref="M14:N14"/>
    <mergeCell ref="O14:P14"/>
    <mergeCell ref="Q14:R14"/>
    <mergeCell ref="D9:G9"/>
    <mergeCell ref="O10:P10"/>
    <mergeCell ref="Q10:R10"/>
    <mergeCell ref="H7:H8"/>
    <mergeCell ref="I7:I8"/>
    <mergeCell ref="D7:G8"/>
    <mergeCell ref="M9:N9"/>
    <mergeCell ref="R6:T6"/>
    <mergeCell ref="B3:F3"/>
    <mergeCell ref="B4:F4"/>
    <mergeCell ref="G6:M6"/>
    <mergeCell ref="B5:F6"/>
    <mergeCell ref="M8:N8"/>
    <mergeCell ref="B7:B8"/>
    <mergeCell ref="C7:C8"/>
    <mergeCell ref="N6:O6"/>
    <mergeCell ref="G5:M5"/>
    <mergeCell ref="M7:N7"/>
    <mergeCell ref="P5:Q5"/>
    <mergeCell ref="P6:Q6"/>
    <mergeCell ref="N5:O5"/>
    <mergeCell ref="O7:P7"/>
    <mergeCell ref="Q7:R7"/>
    <mergeCell ref="O9:P9"/>
    <mergeCell ref="Q9:R9"/>
    <mergeCell ref="B2:C2"/>
    <mergeCell ref="D12:G12"/>
    <mergeCell ref="M12:N12"/>
    <mergeCell ref="O12:P12"/>
    <mergeCell ref="Q12:R12"/>
    <mergeCell ref="P1:T1"/>
    <mergeCell ref="G3:K3"/>
    <mergeCell ref="G4:K4"/>
    <mergeCell ref="R5:T5"/>
    <mergeCell ref="O8:P8"/>
    <mergeCell ref="Q8:R8"/>
    <mergeCell ref="D11:G11"/>
    <mergeCell ref="M11:N11"/>
    <mergeCell ref="O11:P11"/>
    <mergeCell ref="Q11:R11"/>
    <mergeCell ref="L4:N4"/>
    <mergeCell ref="L3:N3"/>
    <mergeCell ref="O3:Q3"/>
    <mergeCell ref="R3:T3"/>
    <mergeCell ref="R4:S4"/>
    <mergeCell ref="S7:S8"/>
    <mergeCell ref="T7:T8"/>
    <mergeCell ref="D10:G10"/>
    <mergeCell ref="M10:N10"/>
  </mergeCells>
  <phoneticPr fontId="1"/>
  <dataValidations count="2">
    <dataValidation imeMode="off" allowBlank="1" showInputMessage="1" showErrorMessage="1" sqref="R6 K9:K26 B9:B26 L4:N4 P4 R4:S4 Q2 S2 H9:I26" xr:uid="{00000000-0002-0000-0000-000000000000}"/>
    <dataValidation imeMode="on" allowBlank="1" showInputMessage="1" showErrorMessage="1" sqref="B4:K4 C9:G26" xr:uid="{00000000-0002-0000-0000-000001000000}"/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B246"/>
  <sheetViews>
    <sheetView workbookViewId="0">
      <selection activeCell="J11" sqref="J11"/>
    </sheetView>
  </sheetViews>
  <sheetFormatPr defaultRowHeight="30" customHeight="1" x14ac:dyDescent="0.15"/>
  <cols>
    <col min="1" max="18" width="5" style="1" customWidth="1"/>
    <col min="19" max="20" width="5.375" style="1" customWidth="1"/>
    <col min="21" max="256" width="5" style="1" customWidth="1"/>
    <col min="257" max="16384" width="9" style="1"/>
  </cols>
  <sheetData>
    <row r="1" spans="2:28" ht="15.75" x14ac:dyDescent="0.15"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22" t="s">
        <v>0</v>
      </c>
      <c r="Q1" s="122"/>
      <c r="R1" s="122"/>
      <c r="S1" s="122"/>
      <c r="T1" s="122"/>
    </row>
    <row r="2" spans="2:28" ht="30" customHeight="1" x14ac:dyDescent="0.15">
      <c r="B2" s="133" t="s">
        <v>34</v>
      </c>
      <c r="C2" s="133"/>
      <c r="D2" s="42"/>
      <c r="E2" s="42"/>
      <c r="F2" s="42"/>
      <c r="G2" s="42"/>
      <c r="H2" s="42"/>
      <c r="I2" s="42"/>
      <c r="J2" s="42"/>
      <c r="K2" s="42"/>
      <c r="L2" s="42"/>
      <c r="M2" s="42"/>
      <c r="N2" s="43" t="s">
        <v>2</v>
      </c>
      <c r="O2" s="42"/>
      <c r="P2" s="41" t="s">
        <v>7</v>
      </c>
      <c r="Q2" s="22"/>
      <c r="R2" s="41" t="s">
        <v>1</v>
      </c>
      <c r="S2" s="22"/>
      <c r="T2" s="41" t="s">
        <v>8</v>
      </c>
    </row>
    <row r="3" spans="2:28" ht="30" customHeight="1" x14ac:dyDescent="0.15">
      <c r="B3" s="123" t="s">
        <v>9</v>
      </c>
      <c r="C3" s="124"/>
      <c r="D3" s="124"/>
      <c r="E3" s="124"/>
      <c r="F3" s="125"/>
      <c r="G3" s="126" t="s">
        <v>10</v>
      </c>
      <c r="H3" s="126"/>
      <c r="I3" s="126"/>
      <c r="J3" s="126"/>
      <c r="K3" s="126"/>
      <c r="L3" s="127" t="s">
        <v>11</v>
      </c>
      <c r="M3" s="127"/>
      <c r="N3" s="127"/>
      <c r="O3" s="128" t="s">
        <v>3</v>
      </c>
      <c r="P3" s="128"/>
      <c r="Q3" s="128"/>
      <c r="R3" s="129" t="s">
        <v>12</v>
      </c>
      <c r="S3" s="128"/>
      <c r="T3" s="128"/>
    </row>
    <row r="4" spans="2:28" ht="30" customHeight="1" x14ac:dyDescent="0.15">
      <c r="B4" s="130"/>
      <c r="C4" s="131"/>
      <c r="D4" s="131"/>
      <c r="E4" s="131"/>
      <c r="F4" s="132"/>
      <c r="G4" s="130"/>
      <c r="H4" s="131"/>
      <c r="I4" s="131"/>
      <c r="J4" s="131"/>
      <c r="K4" s="132"/>
      <c r="L4" s="130"/>
      <c r="M4" s="131"/>
      <c r="N4" s="132"/>
      <c r="O4" s="44" t="s">
        <v>4</v>
      </c>
      <c r="P4" s="45"/>
      <c r="Q4" s="46" t="s">
        <v>5</v>
      </c>
      <c r="R4" s="130"/>
      <c r="S4" s="131"/>
      <c r="T4" s="46" t="s">
        <v>6</v>
      </c>
    </row>
    <row r="5" spans="2:28" ht="30" customHeight="1" x14ac:dyDescent="0.15">
      <c r="B5" s="97" t="s">
        <v>29</v>
      </c>
      <c r="C5" s="98"/>
      <c r="D5" s="98"/>
      <c r="E5" s="98"/>
      <c r="F5" s="99"/>
      <c r="G5" s="105" t="s">
        <v>36</v>
      </c>
      <c r="H5" s="106"/>
      <c r="I5" s="107"/>
      <c r="J5" s="107"/>
      <c r="K5" s="107"/>
      <c r="L5" s="107"/>
      <c r="M5" s="108"/>
      <c r="N5" s="111" t="s">
        <v>37</v>
      </c>
      <c r="O5" s="112"/>
      <c r="P5" s="109" t="s">
        <v>38</v>
      </c>
      <c r="Q5" s="85"/>
      <c r="R5" s="123" t="s">
        <v>13</v>
      </c>
      <c r="S5" s="124"/>
      <c r="T5" s="125"/>
    </row>
    <row r="6" spans="2:28" ht="30" customHeight="1" x14ac:dyDescent="0.15">
      <c r="B6" s="100"/>
      <c r="C6" s="101"/>
      <c r="D6" s="101"/>
      <c r="E6" s="101"/>
      <c r="F6" s="102"/>
      <c r="G6" s="94" t="s">
        <v>35</v>
      </c>
      <c r="H6" s="95"/>
      <c r="I6" s="95"/>
      <c r="J6" s="95"/>
      <c r="K6" s="95"/>
      <c r="L6" s="95"/>
      <c r="M6" s="96"/>
      <c r="N6" s="103" t="s">
        <v>30</v>
      </c>
      <c r="O6" s="104"/>
      <c r="P6" s="94" t="s">
        <v>31</v>
      </c>
      <c r="Q6" s="110"/>
      <c r="R6" s="91"/>
      <c r="S6" s="92"/>
      <c r="T6" s="93"/>
    </row>
    <row r="7" spans="2:28" s="6" customFormat="1" ht="30" customHeight="1" x14ac:dyDescent="0.15">
      <c r="B7" s="134" t="s">
        <v>14</v>
      </c>
      <c r="C7" s="134" t="s">
        <v>15</v>
      </c>
      <c r="D7" s="134" t="s">
        <v>33</v>
      </c>
      <c r="E7" s="134"/>
      <c r="F7" s="134"/>
      <c r="G7" s="134"/>
      <c r="H7" s="135" t="s">
        <v>16</v>
      </c>
      <c r="I7" s="135" t="s">
        <v>17</v>
      </c>
      <c r="J7" s="47" t="s">
        <v>18</v>
      </c>
      <c r="K7" s="47" t="s">
        <v>19</v>
      </c>
      <c r="L7" s="48" t="s">
        <v>20</v>
      </c>
      <c r="M7" s="129" t="s">
        <v>24</v>
      </c>
      <c r="N7" s="128"/>
      <c r="O7" s="129" t="s">
        <v>26</v>
      </c>
      <c r="P7" s="128"/>
      <c r="Q7" s="136" t="s">
        <v>21</v>
      </c>
      <c r="R7" s="136"/>
      <c r="S7" s="87" t="s">
        <v>42</v>
      </c>
      <c r="T7" s="137" t="s">
        <v>43</v>
      </c>
    </row>
    <row r="8" spans="2:28" s="11" customFormat="1" ht="12" customHeight="1" x14ac:dyDescent="0.15">
      <c r="B8" s="134"/>
      <c r="C8" s="134"/>
      <c r="D8" s="134"/>
      <c r="E8" s="134"/>
      <c r="F8" s="134"/>
      <c r="G8" s="134"/>
      <c r="H8" s="135"/>
      <c r="I8" s="135"/>
      <c r="J8" s="49" t="s">
        <v>22</v>
      </c>
      <c r="K8" s="50" t="s">
        <v>39</v>
      </c>
      <c r="L8" s="49" t="s">
        <v>23</v>
      </c>
      <c r="M8" s="139" t="s">
        <v>28</v>
      </c>
      <c r="N8" s="139"/>
      <c r="O8" s="139" t="s">
        <v>25</v>
      </c>
      <c r="P8" s="139"/>
      <c r="Q8" s="139" t="s">
        <v>27</v>
      </c>
      <c r="R8" s="139"/>
      <c r="S8" s="87"/>
      <c r="T8" s="138"/>
    </row>
    <row r="9" spans="2:28" s="10" customFormat="1" ht="30" customHeight="1" x14ac:dyDescent="0.15">
      <c r="B9" s="21"/>
      <c r="C9" s="51"/>
      <c r="D9" s="67"/>
      <c r="E9" s="68"/>
      <c r="F9" s="68"/>
      <c r="G9" s="69"/>
      <c r="H9" s="39"/>
      <c r="I9" s="39"/>
      <c r="J9" s="52"/>
      <c r="K9" s="21"/>
      <c r="L9" s="51"/>
      <c r="M9" s="140"/>
      <c r="N9" s="141"/>
      <c r="O9" s="142"/>
      <c r="P9" s="142"/>
      <c r="Q9" s="142"/>
      <c r="R9" s="142"/>
      <c r="S9" s="53"/>
      <c r="T9" s="54"/>
      <c r="V9" s="17"/>
      <c r="W9" s="17"/>
      <c r="X9" s="17"/>
    </row>
    <row r="10" spans="2:28" s="9" customFormat="1" ht="30" customHeight="1" x14ac:dyDescent="0.15">
      <c r="B10" s="21"/>
      <c r="C10" s="51"/>
      <c r="D10" s="67"/>
      <c r="E10" s="68"/>
      <c r="F10" s="68"/>
      <c r="G10" s="69"/>
      <c r="H10" s="39"/>
      <c r="I10" s="39"/>
      <c r="J10" s="52"/>
      <c r="K10" s="21"/>
      <c r="L10" s="51"/>
      <c r="M10" s="140"/>
      <c r="N10" s="141"/>
      <c r="O10" s="142"/>
      <c r="P10" s="142"/>
      <c r="Q10" s="142"/>
      <c r="R10" s="142"/>
      <c r="S10" s="53"/>
      <c r="T10" s="54"/>
      <c r="V10" s="18"/>
      <c r="W10" s="18"/>
      <c r="X10" s="18"/>
      <c r="Z10" s="10"/>
      <c r="AA10" s="10"/>
      <c r="AB10" s="10"/>
    </row>
    <row r="11" spans="2:28" s="9" customFormat="1" ht="30" customHeight="1" x14ac:dyDescent="0.15">
      <c r="B11" s="21"/>
      <c r="C11" s="51"/>
      <c r="D11" s="67"/>
      <c r="E11" s="68"/>
      <c r="F11" s="68"/>
      <c r="G11" s="69"/>
      <c r="H11" s="39"/>
      <c r="I11" s="39"/>
      <c r="J11" s="52"/>
      <c r="K11" s="21"/>
      <c r="L11" s="51"/>
      <c r="M11" s="140"/>
      <c r="N11" s="141"/>
      <c r="O11" s="142"/>
      <c r="P11" s="142"/>
      <c r="Q11" s="142"/>
      <c r="R11" s="142"/>
      <c r="S11" s="53"/>
      <c r="T11" s="54"/>
      <c r="V11" s="18"/>
      <c r="W11" s="18"/>
      <c r="X11" s="18"/>
      <c r="Z11" s="10"/>
      <c r="AA11" s="10"/>
      <c r="AB11" s="10"/>
    </row>
    <row r="12" spans="2:28" s="9" customFormat="1" ht="30" customHeight="1" x14ac:dyDescent="0.15">
      <c r="B12" s="21"/>
      <c r="C12" s="51"/>
      <c r="D12" s="67"/>
      <c r="E12" s="68"/>
      <c r="F12" s="68"/>
      <c r="G12" s="69"/>
      <c r="H12" s="39"/>
      <c r="I12" s="39"/>
      <c r="J12" s="52"/>
      <c r="K12" s="21"/>
      <c r="L12" s="51"/>
      <c r="M12" s="140"/>
      <c r="N12" s="141"/>
      <c r="O12" s="142"/>
      <c r="P12" s="142"/>
      <c r="Q12" s="142"/>
      <c r="R12" s="142"/>
      <c r="S12" s="53"/>
      <c r="T12" s="54"/>
    </row>
    <row r="13" spans="2:28" s="9" customFormat="1" ht="30" customHeight="1" x14ac:dyDescent="0.15">
      <c r="B13" s="21"/>
      <c r="C13" s="51"/>
      <c r="D13" s="67"/>
      <c r="E13" s="68"/>
      <c r="F13" s="68"/>
      <c r="G13" s="69"/>
      <c r="H13" s="39"/>
      <c r="I13" s="39"/>
      <c r="J13" s="52"/>
      <c r="K13" s="21"/>
      <c r="L13" s="51"/>
      <c r="M13" s="140"/>
      <c r="N13" s="141"/>
      <c r="O13" s="142"/>
      <c r="P13" s="142"/>
      <c r="Q13" s="142"/>
      <c r="R13" s="142"/>
      <c r="S13" s="53"/>
      <c r="T13" s="54"/>
    </row>
    <row r="14" spans="2:28" s="9" customFormat="1" ht="30" customHeight="1" x14ac:dyDescent="0.15">
      <c r="B14" s="21"/>
      <c r="C14" s="51"/>
      <c r="D14" s="67"/>
      <c r="E14" s="68"/>
      <c r="F14" s="68"/>
      <c r="G14" s="69"/>
      <c r="H14" s="39"/>
      <c r="I14" s="39"/>
      <c r="J14" s="52"/>
      <c r="K14" s="21"/>
      <c r="L14" s="51"/>
      <c r="M14" s="140"/>
      <c r="N14" s="141"/>
      <c r="O14" s="142"/>
      <c r="P14" s="142"/>
      <c r="Q14" s="142"/>
      <c r="R14" s="142"/>
      <c r="S14" s="53"/>
      <c r="T14" s="54"/>
    </row>
    <row r="15" spans="2:28" s="9" customFormat="1" ht="30" customHeight="1" x14ac:dyDescent="0.15">
      <c r="B15" s="21"/>
      <c r="C15" s="51"/>
      <c r="D15" s="67"/>
      <c r="E15" s="68"/>
      <c r="F15" s="68"/>
      <c r="G15" s="69"/>
      <c r="H15" s="39"/>
      <c r="I15" s="39"/>
      <c r="J15" s="52"/>
      <c r="K15" s="21"/>
      <c r="L15" s="51"/>
      <c r="M15" s="140"/>
      <c r="N15" s="141"/>
      <c r="O15" s="142"/>
      <c r="P15" s="142"/>
      <c r="Q15" s="142"/>
      <c r="R15" s="142"/>
      <c r="S15" s="53"/>
      <c r="T15" s="54"/>
    </row>
    <row r="16" spans="2:28" s="9" customFormat="1" ht="30" customHeight="1" x14ac:dyDescent="0.15">
      <c r="B16" s="21"/>
      <c r="C16" s="51"/>
      <c r="D16" s="67"/>
      <c r="E16" s="68"/>
      <c r="F16" s="68"/>
      <c r="G16" s="69"/>
      <c r="H16" s="39"/>
      <c r="I16" s="39"/>
      <c r="J16" s="52"/>
      <c r="K16" s="21"/>
      <c r="L16" s="51"/>
      <c r="M16" s="140"/>
      <c r="N16" s="141"/>
      <c r="O16" s="142"/>
      <c r="P16" s="142"/>
      <c r="Q16" s="142"/>
      <c r="R16" s="142"/>
      <c r="S16" s="53"/>
      <c r="T16" s="54"/>
    </row>
    <row r="17" spans="2:20" s="9" customFormat="1" ht="30" customHeight="1" x14ac:dyDescent="0.15">
      <c r="B17" s="21"/>
      <c r="C17" s="51"/>
      <c r="D17" s="67"/>
      <c r="E17" s="68"/>
      <c r="F17" s="68"/>
      <c r="G17" s="69"/>
      <c r="H17" s="39"/>
      <c r="I17" s="39"/>
      <c r="J17" s="52"/>
      <c r="K17" s="21"/>
      <c r="L17" s="51"/>
      <c r="M17" s="140"/>
      <c r="N17" s="141"/>
      <c r="O17" s="142"/>
      <c r="P17" s="142"/>
      <c r="Q17" s="142"/>
      <c r="R17" s="142"/>
      <c r="S17" s="53"/>
      <c r="T17" s="54"/>
    </row>
    <row r="18" spans="2:20" s="9" customFormat="1" ht="30" customHeight="1" x14ac:dyDescent="0.15">
      <c r="B18" s="21"/>
      <c r="C18" s="51"/>
      <c r="D18" s="67"/>
      <c r="E18" s="68"/>
      <c r="F18" s="68"/>
      <c r="G18" s="69"/>
      <c r="H18" s="39"/>
      <c r="I18" s="39"/>
      <c r="J18" s="52"/>
      <c r="K18" s="21"/>
      <c r="L18" s="51"/>
      <c r="M18" s="140"/>
      <c r="N18" s="141"/>
      <c r="O18" s="142"/>
      <c r="P18" s="142"/>
      <c r="Q18" s="142"/>
      <c r="R18" s="142"/>
      <c r="S18" s="53"/>
      <c r="T18" s="54"/>
    </row>
    <row r="19" spans="2:20" s="9" customFormat="1" ht="30" customHeight="1" x14ac:dyDescent="0.15">
      <c r="B19" s="21"/>
      <c r="C19" s="51"/>
      <c r="D19" s="67"/>
      <c r="E19" s="68"/>
      <c r="F19" s="68"/>
      <c r="G19" s="69"/>
      <c r="H19" s="39"/>
      <c r="I19" s="39"/>
      <c r="J19" s="52"/>
      <c r="K19" s="21"/>
      <c r="L19" s="51"/>
      <c r="M19" s="140"/>
      <c r="N19" s="141"/>
      <c r="O19" s="142"/>
      <c r="P19" s="142"/>
      <c r="Q19" s="142"/>
      <c r="R19" s="142"/>
      <c r="S19" s="53"/>
      <c r="T19" s="54"/>
    </row>
    <row r="20" spans="2:20" s="9" customFormat="1" ht="30" customHeight="1" x14ac:dyDescent="0.15">
      <c r="B20" s="21"/>
      <c r="C20" s="51"/>
      <c r="D20" s="67"/>
      <c r="E20" s="68"/>
      <c r="F20" s="68"/>
      <c r="G20" s="69"/>
      <c r="H20" s="39"/>
      <c r="I20" s="39"/>
      <c r="J20" s="52"/>
      <c r="K20" s="21"/>
      <c r="L20" s="51"/>
      <c r="M20" s="140"/>
      <c r="N20" s="141"/>
      <c r="O20" s="142"/>
      <c r="P20" s="142"/>
      <c r="Q20" s="142"/>
      <c r="R20" s="142"/>
      <c r="S20" s="53"/>
      <c r="T20" s="54"/>
    </row>
    <row r="21" spans="2:20" s="9" customFormat="1" ht="30" customHeight="1" x14ac:dyDescent="0.15">
      <c r="B21" s="21"/>
      <c r="C21" s="51"/>
      <c r="D21" s="67"/>
      <c r="E21" s="68"/>
      <c r="F21" s="68"/>
      <c r="G21" s="69"/>
      <c r="H21" s="39"/>
      <c r="I21" s="39"/>
      <c r="J21" s="52"/>
      <c r="K21" s="21"/>
      <c r="L21" s="51"/>
      <c r="M21" s="140"/>
      <c r="N21" s="141"/>
      <c r="O21" s="142"/>
      <c r="P21" s="142"/>
      <c r="Q21" s="142"/>
      <c r="R21" s="142"/>
      <c r="S21" s="53"/>
      <c r="T21" s="54"/>
    </row>
    <row r="22" spans="2:20" s="9" customFormat="1" ht="30" customHeight="1" x14ac:dyDescent="0.15">
      <c r="B22" s="21"/>
      <c r="C22" s="51"/>
      <c r="D22" s="67"/>
      <c r="E22" s="68"/>
      <c r="F22" s="68"/>
      <c r="G22" s="69"/>
      <c r="H22" s="39"/>
      <c r="I22" s="39"/>
      <c r="J22" s="52"/>
      <c r="K22" s="21"/>
      <c r="L22" s="51"/>
      <c r="M22" s="140"/>
      <c r="N22" s="141"/>
      <c r="O22" s="142"/>
      <c r="P22" s="142"/>
      <c r="Q22" s="142"/>
      <c r="R22" s="142"/>
      <c r="S22" s="53"/>
      <c r="T22" s="54"/>
    </row>
    <row r="23" spans="2:20" s="9" customFormat="1" ht="30" customHeight="1" x14ac:dyDescent="0.15">
      <c r="B23" s="21"/>
      <c r="C23" s="51"/>
      <c r="D23" s="67"/>
      <c r="E23" s="68"/>
      <c r="F23" s="68"/>
      <c r="G23" s="69"/>
      <c r="H23" s="39"/>
      <c r="I23" s="39"/>
      <c r="J23" s="52"/>
      <c r="K23" s="21"/>
      <c r="L23" s="51"/>
      <c r="M23" s="140"/>
      <c r="N23" s="141"/>
      <c r="O23" s="142"/>
      <c r="P23" s="142"/>
      <c r="Q23" s="142"/>
      <c r="R23" s="142"/>
      <c r="S23" s="53"/>
      <c r="T23" s="54"/>
    </row>
    <row r="24" spans="2:20" s="9" customFormat="1" ht="30" customHeight="1" x14ac:dyDescent="0.15">
      <c r="B24" s="21"/>
      <c r="C24" s="51"/>
      <c r="D24" s="67"/>
      <c r="E24" s="68"/>
      <c r="F24" s="68"/>
      <c r="G24" s="69"/>
      <c r="H24" s="39"/>
      <c r="I24" s="39"/>
      <c r="J24" s="52"/>
      <c r="K24" s="21"/>
      <c r="L24" s="51"/>
      <c r="M24" s="140"/>
      <c r="N24" s="141"/>
      <c r="O24" s="142"/>
      <c r="P24" s="142"/>
      <c r="Q24" s="142"/>
      <c r="R24" s="142"/>
      <c r="S24" s="53"/>
      <c r="T24" s="54"/>
    </row>
    <row r="25" spans="2:20" s="9" customFormat="1" ht="30" customHeight="1" x14ac:dyDescent="0.15">
      <c r="B25" s="21"/>
      <c r="C25" s="51"/>
      <c r="D25" s="67"/>
      <c r="E25" s="68"/>
      <c r="F25" s="68"/>
      <c r="G25" s="69"/>
      <c r="H25" s="39"/>
      <c r="I25" s="39"/>
      <c r="J25" s="52"/>
      <c r="K25" s="21"/>
      <c r="L25" s="51"/>
      <c r="M25" s="140"/>
      <c r="N25" s="141"/>
      <c r="O25" s="142"/>
      <c r="P25" s="142"/>
      <c r="Q25" s="142"/>
      <c r="R25" s="142"/>
      <c r="S25" s="53"/>
      <c r="T25" s="54"/>
    </row>
    <row r="26" spans="2:20" s="9" customFormat="1" ht="30" customHeight="1" thickBot="1" x14ac:dyDescent="0.2">
      <c r="B26" s="21"/>
      <c r="C26" s="51"/>
      <c r="D26" s="67"/>
      <c r="E26" s="68"/>
      <c r="F26" s="68"/>
      <c r="G26" s="69"/>
      <c r="H26" s="40"/>
      <c r="I26" s="40"/>
      <c r="J26" s="55"/>
      <c r="K26" s="36"/>
      <c r="L26" s="56"/>
      <c r="M26" s="147"/>
      <c r="N26" s="148"/>
      <c r="O26" s="149"/>
      <c r="P26" s="149"/>
      <c r="Q26" s="149"/>
      <c r="R26" s="149"/>
      <c r="S26" s="53"/>
      <c r="T26" s="54"/>
    </row>
    <row r="27" spans="2:20" s="9" customFormat="1" ht="30" customHeight="1" thickBot="1" x14ac:dyDescent="0.2">
      <c r="B27" s="57"/>
      <c r="C27" s="57"/>
      <c r="D27" s="58"/>
      <c r="E27" s="58"/>
      <c r="F27" s="58"/>
      <c r="G27" s="58"/>
      <c r="H27" s="143" t="s">
        <v>32</v>
      </c>
      <c r="I27" s="144"/>
      <c r="J27" s="150"/>
      <c r="K27" s="151"/>
      <c r="L27" s="59" t="s">
        <v>5</v>
      </c>
      <c r="M27" s="145"/>
      <c r="N27" s="145"/>
      <c r="O27" s="145"/>
      <c r="P27" s="145"/>
      <c r="Q27" s="145"/>
      <c r="R27" s="146"/>
      <c r="S27" s="58"/>
      <c r="T27" s="58"/>
    </row>
    <row r="28" spans="2:20" s="9" customFormat="1" ht="30" customHeight="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s="9" customFormat="1" ht="30" customHeight="1" x14ac:dyDescent="0.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s="9" customFormat="1" ht="30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0" s="9" customFormat="1" ht="30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s="9" customFormat="1" ht="30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2:20" s="9" customFormat="1" ht="30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0" s="9" customFormat="1" ht="30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2:20" s="9" customFormat="1" ht="30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s="9" customFormat="1" ht="30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s="9" customFormat="1" ht="30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s="9" customFormat="1" ht="30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2:20" s="9" customFormat="1" ht="30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2:20" s="9" customFormat="1" ht="30" customHeight="1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s="9" customFormat="1" ht="30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0" s="9" customFormat="1" ht="30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2:20" s="9" customFormat="1" ht="30" customHeight="1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s="9" customFormat="1" ht="30" customHeight="1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s="9" customFormat="1" ht="30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0" s="9" customFormat="1" ht="30" customHeight="1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0" s="9" customFormat="1" ht="30" customHeight="1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2:20" s="9" customFormat="1" ht="30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2:20" s="9" customFormat="1" ht="30" customHeight="1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2:20" s="9" customFormat="1" ht="30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2:20" s="9" customFormat="1" ht="30" customHeight="1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2:20" s="9" customFormat="1" ht="30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2:20" s="9" customFormat="1" ht="30" customHeight="1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2:20" s="9" customFormat="1" ht="30" customHeight="1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2:20" s="9" customFormat="1" ht="30" customHeight="1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2:20" s="9" customFormat="1" ht="30" customHeight="1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2:20" s="9" customFormat="1" ht="30" customHeight="1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2:20" s="9" customFormat="1" ht="30" customHeight="1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2:20" s="9" customFormat="1" ht="30" customHeight="1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2:20" s="9" customFormat="1" ht="30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2:20" s="9" customFormat="1" ht="30" customHeigh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2:20" s="9" customFormat="1" ht="30" customHeight="1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2:20" s="9" customFormat="1" ht="30" customHeight="1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2:20" s="9" customFormat="1" ht="30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2:20" s="9" customFormat="1" ht="30" customHeight="1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2:20" s="9" customFormat="1" ht="30" customHeight="1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s="9" customFormat="1" ht="30" customHeight="1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2:20" s="9" customFormat="1" ht="30" customHeight="1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2:20" s="9" customFormat="1" ht="30" customHeight="1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2:20" s="9" customFormat="1" ht="30" customHeight="1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2:20" s="9" customFormat="1" ht="30" customHeight="1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0" s="9" customFormat="1" ht="30" customHeight="1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0" s="9" customFormat="1" ht="30" customHeight="1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2:20" s="9" customFormat="1" ht="30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2:20" s="9" customFormat="1" ht="30" customHeight="1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2:20" s="9" customFormat="1" ht="30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2:20" s="9" customFormat="1" ht="30" customHeight="1" x14ac:dyDescent="0.1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2:20" s="9" customFormat="1" ht="30" customHeight="1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2:20" s="9" customFormat="1" ht="30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2:20" s="9" customFormat="1" ht="30" customHeight="1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2:20" s="9" customFormat="1" ht="30" customHeight="1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2:20" s="9" customFormat="1" ht="30" customHeight="1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2:20" s="9" customFormat="1" ht="30" customHeight="1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2:20" s="9" customFormat="1" ht="30" customHeight="1" x14ac:dyDescent="0.1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2:20" s="9" customFormat="1" ht="30" customHeight="1" x14ac:dyDescent="0.1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2:20" s="9" customFormat="1" ht="30" customHeight="1" x14ac:dyDescent="0.1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2:20" s="9" customFormat="1" ht="30" customHeight="1" x14ac:dyDescent="0.1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2:20" s="9" customFormat="1" ht="30" customHeight="1" x14ac:dyDescent="0.1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2:20" s="9" customFormat="1" ht="30" customHeight="1" x14ac:dyDescent="0.1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0" s="9" customFormat="1" ht="30" customHeight="1" x14ac:dyDescent="0.1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0" s="9" customFormat="1" ht="30" customHeight="1" x14ac:dyDescent="0.1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2:20" s="9" customFormat="1" ht="30" customHeight="1" x14ac:dyDescent="0.1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2:20" s="9" customFormat="1" ht="30" customHeight="1" x14ac:dyDescent="0.1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2:20" s="9" customFormat="1" ht="30" customHeight="1" x14ac:dyDescent="0.1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2:20" s="9" customFormat="1" ht="30" customHeight="1" x14ac:dyDescent="0.1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2:20" s="9" customFormat="1" ht="30" customHeight="1" x14ac:dyDescent="0.1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2:20" s="9" customFormat="1" ht="30" customHeight="1" x14ac:dyDescent="0.1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2:20" s="9" customFormat="1" ht="30" customHeight="1" x14ac:dyDescent="0.1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2:20" s="9" customFormat="1" ht="30" customHeight="1" x14ac:dyDescent="0.1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2:20" s="9" customFormat="1" ht="30" customHeight="1" x14ac:dyDescent="0.1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2:20" s="9" customFormat="1" ht="30" customHeight="1" x14ac:dyDescent="0.1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2:20" s="9" customFormat="1" ht="30" customHeight="1" x14ac:dyDescent="0.1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2:20" s="9" customFormat="1" ht="30" customHeight="1" x14ac:dyDescent="0.1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2:20" s="9" customFormat="1" ht="30" customHeight="1" x14ac:dyDescent="0.1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2:20" s="9" customFormat="1" ht="30" customHeight="1" x14ac:dyDescent="0.1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2:20" s="9" customFormat="1" ht="30" customHeight="1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2:20" s="9" customFormat="1" ht="30" customHeight="1" x14ac:dyDescent="0.1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0" s="9" customFormat="1" ht="30" customHeight="1" x14ac:dyDescent="0.1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0" s="9" customFormat="1" ht="30" customHeight="1" x14ac:dyDescent="0.1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2:20" s="9" customFormat="1" ht="30" customHeight="1" x14ac:dyDescent="0.1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2:20" s="9" customFormat="1" ht="30" customHeight="1" x14ac:dyDescent="0.1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2:20" s="9" customFormat="1" ht="30" customHeight="1" x14ac:dyDescent="0.1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2:20" s="9" customFormat="1" ht="30" customHeight="1" x14ac:dyDescent="0.1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2:20" s="9" customFormat="1" ht="30" customHeight="1" x14ac:dyDescent="0.1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2:20" s="9" customFormat="1" ht="30" customHeight="1" x14ac:dyDescent="0.1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2:20" s="9" customFormat="1" ht="30" customHeight="1" x14ac:dyDescent="0.1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2:20" s="9" customFormat="1" ht="30" customHeight="1" x14ac:dyDescent="0.1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2:20" s="9" customFormat="1" ht="30" customHeight="1" x14ac:dyDescent="0.1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2:20" s="9" customFormat="1" ht="30" customHeight="1" x14ac:dyDescent="0.1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2:20" s="9" customFormat="1" ht="30" customHeight="1" x14ac:dyDescent="0.1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2:20" s="9" customFormat="1" ht="30" customHeight="1" x14ac:dyDescent="0.1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2:20" s="9" customFormat="1" ht="30" customHeight="1" x14ac:dyDescent="0.1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2:20" s="9" customFormat="1" ht="30" customHeight="1" x14ac:dyDescent="0.1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2:20" s="9" customFormat="1" ht="30" customHeight="1" x14ac:dyDescent="0.1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2:20" s="9" customFormat="1" ht="30" customHeight="1" x14ac:dyDescent="0.1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2:20" s="9" customFormat="1" ht="30" customHeight="1" x14ac:dyDescent="0.1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2:20" s="9" customFormat="1" ht="30" customHeight="1" x14ac:dyDescent="0.1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2:20" s="9" customFormat="1" ht="30" customHeight="1" x14ac:dyDescent="0.1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2:20" s="9" customFormat="1" ht="30" customHeight="1" x14ac:dyDescent="0.1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2:20" s="9" customFormat="1" ht="30" customHeight="1" x14ac:dyDescent="0.1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2:20" s="9" customFormat="1" ht="30" customHeight="1" x14ac:dyDescent="0.1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2:20" s="9" customFormat="1" ht="30" customHeight="1" x14ac:dyDescent="0.1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2:20" s="9" customFormat="1" ht="30" customHeight="1" x14ac:dyDescent="0.1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2:20" s="9" customFormat="1" ht="30" customHeight="1" x14ac:dyDescent="0.1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2:20" s="9" customFormat="1" ht="30" customHeight="1" x14ac:dyDescent="0.1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2:20" s="9" customFormat="1" ht="30" customHeight="1" x14ac:dyDescent="0.1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2:20" s="9" customFormat="1" ht="30" customHeight="1" x14ac:dyDescent="0.1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2:20" s="9" customFormat="1" ht="30" customHeight="1" x14ac:dyDescent="0.1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2:20" s="9" customFormat="1" ht="30" customHeight="1" x14ac:dyDescent="0.1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2:20" s="9" customFormat="1" ht="30" customHeight="1" x14ac:dyDescent="0.1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2:20" s="9" customFormat="1" ht="30" customHeight="1" x14ac:dyDescent="0.1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2:20" s="9" customFormat="1" ht="30" customHeight="1" x14ac:dyDescent="0.1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2:20" s="9" customFormat="1" ht="30" customHeight="1" x14ac:dyDescent="0.1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2:20" s="9" customFormat="1" ht="30" customHeight="1" x14ac:dyDescent="0.1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2:20" s="9" customFormat="1" ht="30" customHeight="1" x14ac:dyDescent="0.1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2:20" s="9" customFormat="1" ht="30" customHeight="1" x14ac:dyDescent="0.1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2:20" s="9" customFormat="1" ht="30" customHeight="1" x14ac:dyDescent="0.1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2:20" s="9" customFormat="1" ht="30" customHeight="1" x14ac:dyDescent="0.1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2:20" s="9" customFormat="1" ht="30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2:20" s="9" customFormat="1" ht="30" customHeight="1" x14ac:dyDescent="0.1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2:20" s="9" customFormat="1" ht="30" customHeight="1" x14ac:dyDescent="0.1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2:20" s="9" customFormat="1" ht="30" customHeight="1" x14ac:dyDescent="0.1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2:20" s="9" customFormat="1" ht="30" customHeight="1" x14ac:dyDescent="0.1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2:20" s="9" customFormat="1" ht="30" customHeight="1" x14ac:dyDescent="0.1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2:20" s="9" customFormat="1" ht="30" customHeight="1" x14ac:dyDescent="0.1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2:20" s="9" customFormat="1" ht="30" customHeight="1" x14ac:dyDescent="0.1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2:20" s="9" customFormat="1" ht="30" customHeight="1" x14ac:dyDescent="0.1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2:20" s="9" customFormat="1" ht="30" customHeight="1" x14ac:dyDescent="0.1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2:20" s="9" customFormat="1" ht="30" customHeight="1" x14ac:dyDescent="0.1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2:20" s="9" customFormat="1" ht="30" customHeight="1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2:20" s="9" customFormat="1" ht="30" customHeight="1" x14ac:dyDescent="0.1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2:20" s="9" customFormat="1" ht="30" customHeight="1" x14ac:dyDescent="0.1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2:20" ht="30" customHeight="1" x14ac:dyDescent="0.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ht="30" customHeight="1" x14ac:dyDescent="0.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ht="30" customHeight="1" x14ac:dyDescent="0.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ht="30" customHeight="1" x14ac:dyDescent="0.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ht="30" customHeight="1" x14ac:dyDescent="0.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 ht="30" customHeight="1" x14ac:dyDescent="0.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 ht="30" customHeight="1" x14ac:dyDescent="0.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 ht="30" customHeight="1" x14ac:dyDescent="0.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2:20" ht="30" customHeight="1" x14ac:dyDescent="0.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2:20" ht="30" customHeight="1" x14ac:dyDescent="0.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2:20" ht="30" customHeight="1" x14ac:dyDescent="0.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2:20" ht="30" customHeight="1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2:20" ht="30" customHeight="1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2:20" ht="30" customHeight="1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2:20" ht="30" customHeight="1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2:20" ht="30" customHeight="1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2:20" ht="30" customHeight="1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2:20" ht="30" customHeight="1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2:20" ht="30" customHeight="1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2:20" ht="30" customHeight="1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2:20" ht="30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2:20" ht="30" customHeight="1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 ht="30" customHeight="1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2:20" ht="30" customHeight="1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2:20" ht="30" customHeight="1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2:20" ht="30" customHeight="1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2:20" ht="30" customHeight="1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2:20" ht="30" customHeight="1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 ht="30" customHeight="1" x14ac:dyDescent="0.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2:20" ht="30" customHeight="1" x14ac:dyDescent="0.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2:20" ht="30" customHeight="1" x14ac:dyDescent="0.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2:20" ht="30" customHeight="1" x14ac:dyDescent="0.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2:20" ht="30" customHeight="1" x14ac:dyDescent="0.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2:20" ht="30" customHeight="1" x14ac:dyDescent="0.1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2:20" ht="30" customHeight="1" x14ac:dyDescent="0.1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2:20" ht="30" customHeight="1" x14ac:dyDescent="0.1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 ht="30" customHeight="1" x14ac:dyDescent="0.1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2:20" ht="30" customHeight="1" x14ac:dyDescent="0.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2:20" ht="30" customHeight="1" x14ac:dyDescent="0.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2:20" ht="30" customHeight="1" x14ac:dyDescent="0.1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2:20" ht="30" customHeight="1" x14ac:dyDescent="0.1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2:20" ht="30" customHeight="1" x14ac:dyDescent="0.1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2:20" ht="30" customHeight="1" x14ac:dyDescent="0.1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2:20" ht="30" customHeight="1" x14ac:dyDescent="0.1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2:20" ht="30" customHeight="1" x14ac:dyDescent="0.1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2:20" ht="30" customHeight="1" x14ac:dyDescent="0.1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2:20" ht="30" customHeight="1" x14ac:dyDescent="0.1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2:20" ht="30" customHeight="1" x14ac:dyDescent="0.1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2:20" ht="30" customHeight="1" x14ac:dyDescent="0.1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2:20" ht="30" customHeight="1" x14ac:dyDescent="0.1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2:20" ht="30" customHeight="1" x14ac:dyDescent="0.1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2:20" ht="30" customHeight="1" x14ac:dyDescent="0.1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2:20" ht="30" customHeight="1" x14ac:dyDescent="0.1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2:20" ht="30" customHeight="1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2:20" ht="30" customHeight="1" x14ac:dyDescent="0.1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2:20" ht="30" customHeight="1" x14ac:dyDescent="0.1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2:20" ht="30" customHeight="1" x14ac:dyDescent="0.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2:20" ht="30" customHeight="1" x14ac:dyDescent="0.1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2:20" ht="30" customHeight="1" x14ac:dyDescent="0.1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2:20" ht="30" customHeight="1" x14ac:dyDescent="0.1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2:20" ht="30" customHeight="1" x14ac:dyDescent="0.1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2:20" ht="30" customHeight="1" x14ac:dyDescent="0.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2:20" ht="30" customHeight="1" x14ac:dyDescent="0.1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2:20" ht="30" customHeight="1" x14ac:dyDescent="0.1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2:20" ht="30" customHeight="1" x14ac:dyDescent="0.1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2:20" ht="30" customHeight="1" x14ac:dyDescent="0.1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2:20" ht="30" customHeight="1" x14ac:dyDescent="0.1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2:20" ht="30" customHeight="1" x14ac:dyDescent="0.1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2:20" ht="30" customHeight="1" x14ac:dyDescent="0.1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2:20" ht="30" customHeight="1" x14ac:dyDescent="0.1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2:20" ht="30" customHeight="1" x14ac:dyDescent="0.1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2:20" ht="30" customHeight="1" x14ac:dyDescent="0.1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2:20" ht="30" customHeight="1" x14ac:dyDescent="0.1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2:20" ht="30" customHeight="1" x14ac:dyDescent="0.1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2:20" ht="30" customHeight="1" x14ac:dyDescent="0.1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2:20" ht="30" customHeight="1" x14ac:dyDescent="0.1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2:20" ht="30" customHeight="1" x14ac:dyDescent="0.1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2:20" ht="30" customHeight="1" x14ac:dyDescent="0.1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2:20" ht="30" customHeight="1" x14ac:dyDescent="0.1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2:20" ht="30" customHeight="1" x14ac:dyDescent="0.1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2:20" ht="30" customHeight="1" x14ac:dyDescent="0.1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2:20" ht="30" customHeight="1" x14ac:dyDescent="0.1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2:20" ht="30" customHeight="1" x14ac:dyDescent="0.1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2:20" ht="30" customHeight="1" x14ac:dyDescent="0.1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</sheetData>
  <sheetProtection sheet="1" objects="1" scenarios="1"/>
  <mergeCells count="110">
    <mergeCell ref="H27:I27"/>
    <mergeCell ref="M27:N27"/>
    <mergeCell ref="O27:P27"/>
    <mergeCell ref="Q27:R27"/>
    <mergeCell ref="D26:G26"/>
    <mergeCell ref="M26:N26"/>
    <mergeCell ref="O26:P26"/>
    <mergeCell ref="Q26:R26"/>
    <mergeCell ref="J27:K27"/>
    <mergeCell ref="D24:G24"/>
    <mergeCell ref="M24:N24"/>
    <mergeCell ref="O24:P24"/>
    <mergeCell ref="Q24:R24"/>
    <mergeCell ref="D25:G25"/>
    <mergeCell ref="M25:N25"/>
    <mergeCell ref="O25:P25"/>
    <mergeCell ref="Q25:R25"/>
    <mergeCell ref="D22:G22"/>
    <mergeCell ref="M22:N22"/>
    <mergeCell ref="O22:P22"/>
    <mergeCell ref="Q22:R22"/>
    <mergeCell ref="D23:G23"/>
    <mergeCell ref="M23:N23"/>
    <mergeCell ref="O23:P23"/>
    <mergeCell ref="Q23:R23"/>
    <mergeCell ref="D20:G20"/>
    <mergeCell ref="M20:N20"/>
    <mergeCell ref="O20:P20"/>
    <mergeCell ref="Q20:R20"/>
    <mergeCell ref="D21:G21"/>
    <mergeCell ref="M21:N21"/>
    <mergeCell ref="O21:P21"/>
    <mergeCell ref="Q21:R21"/>
    <mergeCell ref="D18:G18"/>
    <mergeCell ref="M18:N18"/>
    <mergeCell ref="O18:P18"/>
    <mergeCell ref="Q18:R18"/>
    <mergeCell ref="D19:G19"/>
    <mergeCell ref="M19:N19"/>
    <mergeCell ref="O19:P19"/>
    <mergeCell ref="Q19:R19"/>
    <mergeCell ref="D16:G16"/>
    <mergeCell ref="M16:N16"/>
    <mergeCell ref="O16:P16"/>
    <mergeCell ref="Q16:R16"/>
    <mergeCell ref="D17:G17"/>
    <mergeCell ref="M17:N17"/>
    <mergeCell ref="O17:P17"/>
    <mergeCell ref="Q17:R17"/>
    <mergeCell ref="D14:G14"/>
    <mergeCell ref="M14:N14"/>
    <mergeCell ref="O14:P14"/>
    <mergeCell ref="Q14:R14"/>
    <mergeCell ref="D15:G15"/>
    <mergeCell ref="M15:N15"/>
    <mergeCell ref="O15:P15"/>
    <mergeCell ref="Q15:R15"/>
    <mergeCell ref="D9:G9"/>
    <mergeCell ref="M9:N9"/>
    <mergeCell ref="O9:P9"/>
    <mergeCell ref="Q9:R9"/>
    <mergeCell ref="D12:G12"/>
    <mergeCell ref="M12:N12"/>
    <mergeCell ref="O12:P12"/>
    <mergeCell ref="Q12:R12"/>
    <mergeCell ref="D13:G13"/>
    <mergeCell ref="M13:N13"/>
    <mergeCell ref="O13:P13"/>
    <mergeCell ref="Q13:R13"/>
    <mergeCell ref="D10:G10"/>
    <mergeCell ref="M10:N10"/>
    <mergeCell ref="O10:P10"/>
    <mergeCell ref="Q10:R10"/>
    <mergeCell ref="D11:G11"/>
    <mergeCell ref="M11:N11"/>
    <mergeCell ref="O11:P11"/>
    <mergeCell ref="Q11:R11"/>
    <mergeCell ref="B5:F6"/>
    <mergeCell ref="G5:M5"/>
    <mergeCell ref="N5:O5"/>
    <mergeCell ref="P5:Q5"/>
    <mergeCell ref="R5:T5"/>
    <mergeCell ref="G6:M6"/>
    <mergeCell ref="N6:O6"/>
    <mergeCell ref="P6:Q6"/>
    <mergeCell ref="B7:B8"/>
    <mergeCell ref="C7:C8"/>
    <mergeCell ref="D7:G8"/>
    <mergeCell ref="H7:H8"/>
    <mergeCell ref="I7:I8"/>
    <mergeCell ref="M7:N7"/>
    <mergeCell ref="O7:P7"/>
    <mergeCell ref="Q7:R7"/>
    <mergeCell ref="S7:S8"/>
    <mergeCell ref="T7:T8"/>
    <mergeCell ref="M8:N8"/>
    <mergeCell ref="O8:P8"/>
    <mergeCell ref="Q8:R8"/>
    <mergeCell ref="R6:T6"/>
    <mergeCell ref="P1:T1"/>
    <mergeCell ref="B3:F3"/>
    <mergeCell ref="G3:K3"/>
    <mergeCell ref="L3:N3"/>
    <mergeCell ref="O3:Q3"/>
    <mergeCell ref="R3:T3"/>
    <mergeCell ref="B4:F4"/>
    <mergeCell ref="G4:K4"/>
    <mergeCell ref="L4:N4"/>
    <mergeCell ref="R4:S4"/>
    <mergeCell ref="B2:C2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747C-B974-4238-8504-606D8B267E67}">
  <dimension ref="A1:AD246"/>
  <sheetViews>
    <sheetView workbookViewId="0">
      <selection activeCell="C2" sqref="C2"/>
    </sheetView>
  </sheetViews>
  <sheetFormatPr defaultRowHeight="30" customHeight="1" x14ac:dyDescent="0.15"/>
  <cols>
    <col min="1" max="17" width="5" style="1" customWidth="1"/>
    <col min="18" max="19" width="5.375" style="1" customWidth="1"/>
    <col min="20" max="16384" width="9" style="1"/>
  </cols>
  <sheetData>
    <row r="1" spans="1:19" ht="15.75" x14ac:dyDescent="0.15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22" t="s">
        <v>0</v>
      </c>
      <c r="P1" s="122"/>
      <c r="Q1" s="122"/>
      <c r="R1" s="122"/>
      <c r="S1" s="122"/>
    </row>
    <row r="2" spans="1:19" ht="30" customHeight="1" x14ac:dyDescent="0.15">
      <c r="A2" s="133" t="s">
        <v>34</v>
      </c>
      <c r="B2" s="133"/>
      <c r="C2" s="42"/>
      <c r="D2" s="42"/>
      <c r="E2" s="42"/>
      <c r="F2" s="42"/>
      <c r="G2" s="42"/>
      <c r="H2" s="42"/>
      <c r="I2" s="42"/>
      <c r="J2" s="42"/>
      <c r="K2" s="42"/>
      <c r="L2" s="42"/>
      <c r="M2" s="43" t="s">
        <v>2</v>
      </c>
      <c r="N2" s="42"/>
      <c r="O2" s="41" t="s">
        <v>7</v>
      </c>
      <c r="P2" s="152">
        <v>5</v>
      </c>
      <c r="Q2" s="41" t="s">
        <v>1</v>
      </c>
      <c r="R2" s="152">
        <v>4</v>
      </c>
      <c r="S2" s="41" t="s">
        <v>8</v>
      </c>
    </row>
    <row r="3" spans="1:19" ht="30" customHeight="1" x14ac:dyDescent="0.15">
      <c r="A3" s="123" t="s">
        <v>9</v>
      </c>
      <c r="B3" s="124"/>
      <c r="C3" s="124"/>
      <c r="D3" s="124"/>
      <c r="E3" s="125"/>
      <c r="F3" s="126" t="s">
        <v>10</v>
      </c>
      <c r="G3" s="126"/>
      <c r="H3" s="126"/>
      <c r="I3" s="126"/>
      <c r="J3" s="126"/>
      <c r="K3" s="127" t="s">
        <v>11</v>
      </c>
      <c r="L3" s="127"/>
      <c r="M3" s="127"/>
      <c r="N3" s="128" t="s">
        <v>3</v>
      </c>
      <c r="O3" s="128"/>
      <c r="P3" s="128"/>
      <c r="Q3" s="129" t="s">
        <v>12</v>
      </c>
      <c r="R3" s="128"/>
      <c r="S3" s="128"/>
    </row>
    <row r="4" spans="1:19" ht="30" customHeight="1" x14ac:dyDescent="0.15">
      <c r="A4" s="153" t="s">
        <v>45</v>
      </c>
      <c r="B4" s="154"/>
      <c r="C4" s="154"/>
      <c r="D4" s="154"/>
      <c r="E4" s="155"/>
      <c r="F4" s="153" t="s">
        <v>46</v>
      </c>
      <c r="G4" s="154"/>
      <c r="H4" s="154"/>
      <c r="I4" s="154"/>
      <c r="J4" s="155"/>
      <c r="K4" s="153">
        <v>3000013579</v>
      </c>
      <c r="L4" s="154"/>
      <c r="M4" s="155"/>
      <c r="N4" s="44" t="s">
        <v>4</v>
      </c>
      <c r="O4" s="156">
        <v>30</v>
      </c>
      <c r="P4" s="46" t="s">
        <v>5</v>
      </c>
      <c r="Q4" s="153">
        <v>0</v>
      </c>
      <c r="R4" s="154"/>
      <c r="S4" s="46" t="s">
        <v>6</v>
      </c>
    </row>
    <row r="5" spans="1:19" ht="30" customHeight="1" x14ac:dyDescent="0.15">
      <c r="A5" s="97" t="s">
        <v>29</v>
      </c>
      <c r="B5" s="98"/>
      <c r="C5" s="98"/>
      <c r="D5" s="98"/>
      <c r="E5" s="99"/>
      <c r="F5" s="105" t="s">
        <v>36</v>
      </c>
      <c r="G5" s="106"/>
      <c r="H5" s="107"/>
      <c r="I5" s="107"/>
      <c r="J5" s="107"/>
      <c r="K5" s="107"/>
      <c r="L5" s="108"/>
      <c r="M5" s="111" t="s">
        <v>37</v>
      </c>
      <c r="N5" s="112"/>
      <c r="O5" s="109" t="s">
        <v>38</v>
      </c>
      <c r="P5" s="85"/>
      <c r="Q5" s="123" t="s">
        <v>13</v>
      </c>
      <c r="R5" s="124"/>
      <c r="S5" s="125"/>
    </row>
    <row r="6" spans="1:19" ht="30" customHeight="1" x14ac:dyDescent="0.15">
      <c r="A6" s="100"/>
      <c r="B6" s="101"/>
      <c r="C6" s="101"/>
      <c r="D6" s="101"/>
      <c r="E6" s="102"/>
      <c r="F6" s="94" t="s">
        <v>35</v>
      </c>
      <c r="G6" s="95"/>
      <c r="H6" s="95"/>
      <c r="I6" s="95"/>
      <c r="J6" s="95"/>
      <c r="K6" s="95"/>
      <c r="L6" s="96"/>
      <c r="M6" s="103" t="s">
        <v>30</v>
      </c>
      <c r="N6" s="104"/>
      <c r="O6" s="94" t="s">
        <v>31</v>
      </c>
      <c r="P6" s="110"/>
      <c r="Q6" s="157">
        <v>2</v>
      </c>
      <c r="R6" s="158"/>
      <c r="S6" s="159"/>
    </row>
    <row r="7" spans="1:19" s="61" customFormat="1" ht="30" customHeight="1" x14ac:dyDescent="0.15">
      <c r="A7" s="134" t="s">
        <v>14</v>
      </c>
      <c r="B7" s="134" t="s">
        <v>15</v>
      </c>
      <c r="C7" s="134" t="s">
        <v>33</v>
      </c>
      <c r="D7" s="134"/>
      <c r="E7" s="134"/>
      <c r="F7" s="134"/>
      <c r="G7" s="135" t="s">
        <v>16</v>
      </c>
      <c r="H7" s="135" t="s">
        <v>17</v>
      </c>
      <c r="I7" s="63" t="s">
        <v>18</v>
      </c>
      <c r="J7" s="63" t="s">
        <v>19</v>
      </c>
      <c r="K7" s="64" t="s">
        <v>20</v>
      </c>
      <c r="L7" s="129" t="s">
        <v>24</v>
      </c>
      <c r="M7" s="128"/>
      <c r="N7" s="129" t="s">
        <v>26</v>
      </c>
      <c r="O7" s="128"/>
      <c r="P7" s="136" t="s">
        <v>21</v>
      </c>
      <c r="Q7" s="136"/>
      <c r="R7" s="87" t="s">
        <v>42</v>
      </c>
      <c r="S7" s="137" t="s">
        <v>43</v>
      </c>
    </row>
    <row r="8" spans="1:19" s="11" customFormat="1" ht="12" customHeight="1" x14ac:dyDescent="0.15">
      <c r="A8" s="134"/>
      <c r="B8" s="134"/>
      <c r="C8" s="134"/>
      <c r="D8" s="134"/>
      <c r="E8" s="134"/>
      <c r="F8" s="134"/>
      <c r="G8" s="135"/>
      <c r="H8" s="135"/>
      <c r="I8" s="65" t="s">
        <v>22</v>
      </c>
      <c r="J8" s="50" t="s">
        <v>39</v>
      </c>
      <c r="K8" s="65" t="s">
        <v>23</v>
      </c>
      <c r="L8" s="139" t="s">
        <v>28</v>
      </c>
      <c r="M8" s="139"/>
      <c r="N8" s="139" t="s">
        <v>25</v>
      </c>
      <c r="O8" s="139"/>
      <c r="P8" s="139" t="s">
        <v>27</v>
      </c>
      <c r="Q8" s="139"/>
      <c r="R8" s="87"/>
      <c r="S8" s="138"/>
    </row>
    <row r="9" spans="1:19" s="10" customFormat="1" ht="30" customHeight="1" x14ac:dyDescent="0.15">
      <c r="A9" s="160">
        <v>1</v>
      </c>
      <c r="B9" s="161" t="s">
        <v>47</v>
      </c>
      <c r="C9" s="162" t="s">
        <v>48</v>
      </c>
      <c r="D9" s="163"/>
      <c r="E9" s="163"/>
      <c r="F9" s="164"/>
      <c r="G9" s="165">
        <v>0.70833333333333337</v>
      </c>
      <c r="H9" s="165">
        <v>0.76041666666666663</v>
      </c>
      <c r="I9" s="166">
        <v>1.5</v>
      </c>
      <c r="J9" s="161">
        <v>2</v>
      </c>
      <c r="K9" s="167">
        <v>1800</v>
      </c>
      <c r="L9" s="168">
        <f>K9*I9</f>
        <v>2700</v>
      </c>
      <c r="M9" s="169"/>
      <c r="N9" s="170">
        <v>0</v>
      </c>
      <c r="O9" s="170"/>
      <c r="P9" s="168">
        <v>2700</v>
      </c>
      <c r="Q9" s="169"/>
      <c r="R9" s="171"/>
      <c r="S9" s="172"/>
    </row>
    <row r="10" spans="1:19" s="9" customFormat="1" ht="30" customHeight="1" x14ac:dyDescent="0.15">
      <c r="A10" s="160">
        <v>6</v>
      </c>
      <c r="B10" s="161" t="s">
        <v>49</v>
      </c>
      <c r="C10" s="162" t="s">
        <v>50</v>
      </c>
      <c r="D10" s="163"/>
      <c r="E10" s="163"/>
      <c r="F10" s="164"/>
      <c r="G10" s="165">
        <v>0.41666666666666669</v>
      </c>
      <c r="H10" s="165">
        <v>0.625</v>
      </c>
      <c r="I10" s="166">
        <v>5</v>
      </c>
      <c r="J10" s="161">
        <v>2</v>
      </c>
      <c r="K10" s="167">
        <v>1800</v>
      </c>
      <c r="L10" s="168">
        <f t="shared" ref="L10:L14" si="0">K10*I10</f>
        <v>9000</v>
      </c>
      <c r="M10" s="169"/>
      <c r="N10" s="170">
        <v>0</v>
      </c>
      <c r="O10" s="170"/>
      <c r="P10" s="168">
        <v>9000</v>
      </c>
      <c r="Q10" s="169"/>
      <c r="R10" s="171"/>
      <c r="S10" s="172"/>
    </row>
    <row r="11" spans="1:19" s="9" customFormat="1" ht="30" customHeight="1" x14ac:dyDescent="0.15">
      <c r="A11" s="160">
        <v>8</v>
      </c>
      <c r="B11" s="161" t="s">
        <v>47</v>
      </c>
      <c r="C11" s="162" t="s">
        <v>48</v>
      </c>
      <c r="D11" s="163"/>
      <c r="E11" s="163"/>
      <c r="F11" s="164"/>
      <c r="G11" s="165">
        <v>0.70833333333333337</v>
      </c>
      <c r="H11" s="165">
        <v>0.78125</v>
      </c>
      <c r="I11" s="166">
        <v>2</v>
      </c>
      <c r="J11" s="161">
        <v>2</v>
      </c>
      <c r="K11" s="167">
        <v>1800</v>
      </c>
      <c r="L11" s="168">
        <f t="shared" si="0"/>
        <v>3600</v>
      </c>
      <c r="M11" s="169"/>
      <c r="N11" s="170">
        <v>0</v>
      </c>
      <c r="O11" s="170"/>
      <c r="P11" s="168">
        <v>3600</v>
      </c>
      <c r="Q11" s="169"/>
      <c r="R11" s="171"/>
      <c r="S11" s="172"/>
    </row>
    <row r="12" spans="1:19" s="9" customFormat="1" ht="30" customHeight="1" x14ac:dyDescent="0.15">
      <c r="A12" s="160">
        <v>15</v>
      </c>
      <c r="B12" s="161" t="s">
        <v>47</v>
      </c>
      <c r="C12" s="162" t="s">
        <v>48</v>
      </c>
      <c r="D12" s="163"/>
      <c r="E12" s="163"/>
      <c r="F12" s="164"/>
      <c r="G12" s="165">
        <v>0.70833333333333337</v>
      </c>
      <c r="H12" s="165">
        <v>0.72916666666666663</v>
      </c>
      <c r="I12" s="166">
        <v>0.5</v>
      </c>
      <c r="J12" s="161">
        <v>2</v>
      </c>
      <c r="K12" s="167">
        <v>1800</v>
      </c>
      <c r="L12" s="168">
        <f t="shared" si="0"/>
        <v>900</v>
      </c>
      <c r="M12" s="169"/>
      <c r="N12" s="170">
        <v>0</v>
      </c>
      <c r="O12" s="170"/>
      <c r="P12" s="168">
        <v>900</v>
      </c>
      <c r="Q12" s="169"/>
      <c r="R12" s="171"/>
      <c r="S12" s="172"/>
    </row>
    <row r="13" spans="1:19" s="9" customFormat="1" ht="30" customHeight="1" x14ac:dyDescent="0.15">
      <c r="A13" s="160">
        <v>22</v>
      </c>
      <c r="B13" s="161" t="s">
        <v>47</v>
      </c>
      <c r="C13" s="162" t="s">
        <v>48</v>
      </c>
      <c r="D13" s="163"/>
      <c r="E13" s="163"/>
      <c r="F13" s="164"/>
      <c r="G13" s="165">
        <v>0.70833333333333337</v>
      </c>
      <c r="H13" s="165">
        <v>0.75</v>
      </c>
      <c r="I13" s="166">
        <v>1</v>
      </c>
      <c r="J13" s="161">
        <v>2</v>
      </c>
      <c r="K13" s="167">
        <v>1800</v>
      </c>
      <c r="L13" s="168">
        <f t="shared" si="0"/>
        <v>1800</v>
      </c>
      <c r="M13" s="169"/>
      <c r="N13" s="170">
        <v>0</v>
      </c>
      <c r="O13" s="170"/>
      <c r="P13" s="168">
        <v>1800</v>
      </c>
      <c r="Q13" s="169"/>
      <c r="R13" s="171"/>
      <c r="S13" s="172"/>
    </row>
    <row r="14" spans="1:19" s="9" customFormat="1" ht="30" customHeight="1" x14ac:dyDescent="0.15">
      <c r="A14" s="160">
        <v>27</v>
      </c>
      <c r="B14" s="161" t="s">
        <v>49</v>
      </c>
      <c r="C14" s="162" t="s">
        <v>51</v>
      </c>
      <c r="D14" s="163"/>
      <c r="E14" s="163"/>
      <c r="F14" s="164"/>
      <c r="G14" s="165">
        <v>0.4375</v>
      </c>
      <c r="H14" s="165">
        <v>0.63541666666666663</v>
      </c>
      <c r="I14" s="166">
        <v>5</v>
      </c>
      <c r="J14" s="161">
        <v>2</v>
      </c>
      <c r="K14" s="167">
        <v>1800</v>
      </c>
      <c r="L14" s="168">
        <f t="shared" si="0"/>
        <v>9000</v>
      </c>
      <c r="M14" s="169"/>
      <c r="N14" s="170">
        <v>0</v>
      </c>
      <c r="O14" s="170"/>
      <c r="P14" s="168">
        <v>9000</v>
      </c>
      <c r="Q14" s="169"/>
      <c r="R14" s="171"/>
      <c r="S14" s="172"/>
    </row>
    <row r="15" spans="1:19" s="9" customFormat="1" ht="30" customHeight="1" x14ac:dyDescent="0.15">
      <c r="A15" s="160">
        <v>29</v>
      </c>
      <c r="B15" s="161" t="s">
        <v>47</v>
      </c>
      <c r="C15" s="162" t="s">
        <v>48</v>
      </c>
      <c r="D15" s="163"/>
      <c r="E15" s="163"/>
      <c r="F15" s="164"/>
      <c r="G15" s="165">
        <v>0.70833333333333337</v>
      </c>
      <c r="H15" s="165">
        <v>0.75</v>
      </c>
      <c r="I15" s="166">
        <v>1</v>
      </c>
      <c r="J15" s="161">
        <v>2</v>
      </c>
      <c r="K15" s="167">
        <v>1800</v>
      </c>
      <c r="L15" s="168">
        <v>2000</v>
      </c>
      <c r="M15" s="169"/>
      <c r="N15" s="170">
        <v>0</v>
      </c>
      <c r="O15" s="170"/>
      <c r="P15" s="168">
        <v>1800</v>
      </c>
      <c r="Q15" s="169"/>
      <c r="R15" s="171"/>
      <c r="S15" s="172"/>
    </row>
    <row r="16" spans="1:19" s="9" customFormat="1" ht="30" customHeight="1" x14ac:dyDescent="0.15">
      <c r="A16" s="173"/>
      <c r="B16" s="173"/>
      <c r="C16" s="174"/>
      <c r="D16" s="175"/>
      <c r="E16" s="175"/>
      <c r="F16" s="176"/>
      <c r="G16" s="177"/>
      <c r="H16" s="177"/>
      <c r="I16" s="178"/>
      <c r="J16" s="173"/>
      <c r="K16" s="173"/>
      <c r="L16" s="174"/>
      <c r="M16" s="176"/>
      <c r="N16" s="179"/>
      <c r="O16" s="179"/>
      <c r="P16" s="179"/>
      <c r="Q16" s="179"/>
      <c r="R16" s="171"/>
      <c r="S16" s="172"/>
    </row>
    <row r="17" spans="1:30" s="9" customFormat="1" ht="30" customHeight="1" x14ac:dyDescent="0.15">
      <c r="A17" s="173"/>
      <c r="B17" s="173"/>
      <c r="C17" s="174"/>
      <c r="D17" s="175"/>
      <c r="E17" s="175"/>
      <c r="F17" s="176"/>
      <c r="G17" s="177"/>
      <c r="H17" s="177"/>
      <c r="I17" s="178"/>
      <c r="J17" s="173"/>
      <c r="K17" s="173"/>
      <c r="L17" s="174"/>
      <c r="M17" s="176"/>
      <c r="N17" s="179"/>
      <c r="O17" s="179"/>
      <c r="P17" s="179"/>
      <c r="Q17" s="179"/>
      <c r="R17" s="171"/>
      <c r="S17" s="172"/>
    </row>
    <row r="18" spans="1:30" s="9" customFormat="1" ht="30" customHeight="1" x14ac:dyDescent="0.15">
      <c r="A18" s="173"/>
      <c r="B18" s="173"/>
      <c r="C18" s="174"/>
      <c r="D18" s="175"/>
      <c r="E18" s="175"/>
      <c r="F18" s="176"/>
      <c r="G18" s="177"/>
      <c r="H18" s="177"/>
      <c r="I18" s="178"/>
      <c r="J18" s="173"/>
      <c r="K18" s="173"/>
      <c r="L18" s="174"/>
      <c r="M18" s="176"/>
      <c r="N18" s="179"/>
      <c r="O18" s="179"/>
      <c r="P18" s="179"/>
      <c r="Q18" s="179"/>
      <c r="R18" s="171"/>
      <c r="S18" s="172"/>
    </row>
    <row r="19" spans="1:30" s="9" customFormat="1" ht="30" customHeight="1" x14ac:dyDescent="0.15">
      <c r="A19" s="173"/>
      <c r="B19" s="173"/>
      <c r="C19" s="174"/>
      <c r="D19" s="175"/>
      <c r="E19" s="175"/>
      <c r="F19" s="176"/>
      <c r="G19" s="177"/>
      <c r="H19" s="177"/>
      <c r="I19" s="178"/>
      <c r="J19" s="173"/>
      <c r="K19" s="173"/>
      <c r="L19" s="174"/>
      <c r="M19" s="176"/>
      <c r="N19" s="179"/>
      <c r="O19" s="179"/>
      <c r="P19" s="179"/>
      <c r="Q19" s="179"/>
      <c r="R19" s="171"/>
      <c r="S19" s="172"/>
    </row>
    <row r="20" spans="1:30" s="9" customFormat="1" ht="30" customHeight="1" x14ac:dyDescent="0.15">
      <c r="A20" s="173"/>
      <c r="B20" s="173"/>
      <c r="C20" s="174"/>
      <c r="D20" s="175"/>
      <c r="E20" s="175"/>
      <c r="F20" s="176"/>
      <c r="G20" s="177"/>
      <c r="H20" s="177"/>
      <c r="I20" s="178"/>
      <c r="J20" s="173"/>
      <c r="K20" s="173"/>
      <c r="L20" s="174"/>
      <c r="M20" s="176"/>
      <c r="N20" s="179"/>
      <c r="O20" s="179"/>
      <c r="P20" s="179"/>
      <c r="Q20" s="179"/>
      <c r="R20" s="171"/>
      <c r="S20" s="172"/>
    </row>
    <row r="21" spans="1:30" s="9" customFormat="1" ht="30" customHeight="1" x14ac:dyDescent="0.15">
      <c r="A21" s="173"/>
      <c r="B21" s="173"/>
      <c r="C21" s="174"/>
      <c r="D21" s="175"/>
      <c r="E21" s="175"/>
      <c r="F21" s="176"/>
      <c r="G21" s="177"/>
      <c r="H21" s="177"/>
      <c r="I21" s="178"/>
      <c r="J21" s="173"/>
      <c r="K21" s="173"/>
      <c r="L21" s="174"/>
      <c r="M21" s="176"/>
      <c r="N21" s="179"/>
      <c r="O21" s="179"/>
      <c r="P21" s="179"/>
      <c r="Q21" s="179"/>
      <c r="R21" s="171"/>
      <c r="S21" s="172"/>
    </row>
    <row r="22" spans="1:30" s="9" customFormat="1" ht="30" customHeight="1" x14ac:dyDescent="0.15">
      <c r="A22" s="173"/>
      <c r="B22" s="173"/>
      <c r="C22" s="174"/>
      <c r="D22" s="175"/>
      <c r="E22" s="175"/>
      <c r="F22" s="176"/>
      <c r="G22" s="177"/>
      <c r="H22" s="177"/>
      <c r="I22" s="178"/>
      <c r="J22" s="173"/>
      <c r="K22" s="173"/>
      <c r="L22" s="174"/>
      <c r="M22" s="176"/>
      <c r="N22" s="179"/>
      <c r="O22" s="179"/>
      <c r="P22" s="179"/>
      <c r="Q22" s="179"/>
      <c r="R22" s="171"/>
      <c r="S22" s="172"/>
    </row>
    <row r="23" spans="1:30" s="9" customFormat="1" ht="30" customHeight="1" x14ac:dyDescent="0.15">
      <c r="A23" s="173"/>
      <c r="B23" s="173"/>
      <c r="C23" s="174"/>
      <c r="D23" s="175"/>
      <c r="E23" s="175"/>
      <c r="F23" s="176"/>
      <c r="G23" s="177"/>
      <c r="H23" s="177"/>
      <c r="I23" s="178"/>
      <c r="J23" s="173"/>
      <c r="K23" s="173"/>
      <c r="L23" s="174"/>
      <c r="M23" s="176"/>
      <c r="N23" s="179"/>
      <c r="O23" s="179"/>
      <c r="P23" s="179"/>
      <c r="Q23" s="179"/>
      <c r="R23" s="171"/>
      <c r="S23" s="172"/>
    </row>
    <row r="24" spans="1:30" s="9" customFormat="1" ht="30" customHeight="1" x14ac:dyDescent="0.15">
      <c r="A24" s="173"/>
      <c r="B24" s="173"/>
      <c r="C24" s="174"/>
      <c r="D24" s="175"/>
      <c r="E24" s="175"/>
      <c r="F24" s="176"/>
      <c r="G24" s="177"/>
      <c r="H24" s="177"/>
      <c r="I24" s="178"/>
      <c r="J24" s="173"/>
      <c r="K24" s="173"/>
      <c r="L24" s="174"/>
      <c r="M24" s="176"/>
      <c r="N24" s="179"/>
      <c r="O24" s="179"/>
      <c r="P24" s="179"/>
      <c r="Q24" s="179"/>
      <c r="R24" s="171"/>
      <c r="S24" s="172"/>
    </row>
    <row r="25" spans="1:30" s="9" customFormat="1" ht="30" customHeight="1" x14ac:dyDescent="0.15">
      <c r="A25" s="173"/>
      <c r="B25" s="173"/>
      <c r="C25" s="174"/>
      <c r="D25" s="175"/>
      <c r="E25" s="175"/>
      <c r="F25" s="176"/>
      <c r="G25" s="177"/>
      <c r="H25" s="177"/>
      <c r="I25" s="178"/>
      <c r="J25" s="173"/>
      <c r="K25" s="173"/>
      <c r="L25" s="174"/>
      <c r="M25" s="176"/>
      <c r="N25" s="179"/>
      <c r="O25" s="179"/>
      <c r="P25" s="179"/>
      <c r="Q25" s="179"/>
      <c r="R25" s="171"/>
      <c r="S25" s="172"/>
    </row>
    <row r="26" spans="1:30" s="9" customFormat="1" ht="30" customHeight="1" thickBot="1" x14ac:dyDescent="0.2">
      <c r="A26" s="173"/>
      <c r="B26" s="173"/>
      <c r="C26" s="174"/>
      <c r="D26" s="175"/>
      <c r="E26" s="175"/>
      <c r="F26" s="176"/>
      <c r="G26" s="180"/>
      <c r="H26" s="180"/>
      <c r="I26" s="181"/>
      <c r="J26" s="182"/>
      <c r="K26" s="182"/>
      <c r="L26" s="183"/>
      <c r="M26" s="184"/>
      <c r="N26" s="185"/>
      <c r="O26" s="185"/>
      <c r="P26" s="185"/>
      <c r="Q26" s="185"/>
      <c r="R26" s="171"/>
      <c r="S26" s="172"/>
    </row>
    <row r="27" spans="1:30" s="9" customFormat="1" ht="30" customHeight="1" thickBot="1" x14ac:dyDescent="0.2">
      <c r="A27" s="57"/>
      <c r="B27" s="57"/>
      <c r="C27" s="58"/>
      <c r="D27" s="58"/>
      <c r="E27" s="58"/>
      <c r="F27" s="58"/>
      <c r="G27" s="143" t="s">
        <v>32</v>
      </c>
      <c r="H27" s="144"/>
      <c r="I27" s="186">
        <v>16</v>
      </c>
      <c r="J27" s="187"/>
      <c r="K27" s="59" t="s">
        <v>5</v>
      </c>
      <c r="L27" s="188">
        <v>28800</v>
      </c>
      <c r="M27" s="188"/>
      <c r="N27" s="188">
        <v>0</v>
      </c>
      <c r="O27" s="188"/>
      <c r="P27" s="188">
        <v>28800</v>
      </c>
      <c r="Q27" s="189"/>
      <c r="R27" s="58"/>
      <c r="S27" s="58"/>
    </row>
    <row r="28" spans="1:30" s="9" customFormat="1" ht="30" customHeight="1" x14ac:dyDescent="0.1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1:30" s="9" customFormat="1" ht="30" customHeight="1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AD29" s="190"/>
    </row>
    <row r="30" spans="1:30" s="9" customFormat="1" ht="30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30" s="9" customFormat="1" ht="30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30" s="9" customFormat="1" ht="30" customHeight="1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s="9" customFormat="1" ht="30" customHeight="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s="9" customFormat="1" ht="30" customHeight="1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1:19" s="9" customFormat="1" ht="30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19" s="9" customFormat="1" ht="30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1:19" s="9" customFormat="1" ht="30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 s="9" customFormat="1" ht="30" customHeight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 s="9" customFormat="1" ht="30" customHeight="1" x14ac:dyDescent="0.1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 s="9" customFormat="1" ht="30" customHeight="1" x14ac:dyDescent="0.1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s="9" customFormat="1" ht="30" customHeight="1" x14ac:dyDescent="0.1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</row>
    <row r="42" spans="1:19" s="9" customFormat="1" ht="30" customHeight="1" x14ac:dyDescent="0.1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  <row r="43" spans="1:19" s="9" customFormat="1" ht="30" customHeight="1" x14ac:dyDescent="0.1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1:19" s="9" customFormat="1" ht="30" customHeight="1" x14ac:dyDescent="0.1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1:19" s="9" customFormat="1" ht="30" customHeight="1" x14ac:dyDescent="0.1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1:19" s="9" customFormat="1" ht="30" customHeight="1" x14ac:dyDescent="0.1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</row>
    <row r="47" spans="1:19" s="9" customFormat="1" ht="30" customHeight="1" x14ac:dyDescent="0.1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</row>
    <row r="48" spans="1:19" s="9" customFormat="1" ht="30" customHeight="1" x14ac:dyDescent="0.1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</row>
    <row r="49" spans="1:19" s="9" customFormat="1" ht="30" customHeight="1" x14ac:dyDescent="0.1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</row>
    <row r="50" spans="1:19" s="9" customFormat="1" ht="30" customHeight="1" x14ac:dyDescent="0.1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</row>
    <row r="51" spans="1:19" s="9" customFormat="1" ht="30" customHeight="1" x14ac:dyDescent="0.1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</row>
    <row r="52" spans="1:19" s="9" customFormat="1" ht="30" customHeight="1" x14ac:dyDescent="0.1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1:19" s="9" customFormat="1" ht="30" customHeight="1" x14ac:dyDescent="0.1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</row>
    <row r="54" spans="1:19" s="9" customFormat="1" ht="30" customHeight="1" x14ac:dyDescent="0.1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</row>
    <row r="55" spans="1:19" s="9" customFormat="1" ht="30" customHeight="1" x14ac:dyDescent="0.1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</row>
    <row r="56" spans="1:19" s="9" customFormat="1" ht="30" customHeight="1" x14ac:dyDescent="0.1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</row>
    <row r="57" spans="1:19" s="9" customFormat="1" ht="30" customHeight="1" x14ac:dyDescent="0.1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</row>
    <row r="58" spans="1:19" s="9" customFormat="1" ht="30" customHeight="1" x14ac:dyDescent="0.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</row>
    <row r="59" spans="1:19" s="9" customFormat="1" ht="30" customHeight="1" x14ac:dyDescent="0.1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</row>
    <row r="60" spans="1:19" s="9" customFormat="1" ht="30" customHeight="1" x14ac:dyDescent="0.1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  <row r="61" spans="1:19" s="9" customFormat="1" ht="30" customHeight="1" x14ac:dyDescent="0.1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</row>
    <row r="62" spans="1:19" s="9" customFormat="1" ht="30" customHeight="1" x14ac:dyDescent="0.1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</row>
    <row r="63" spans="1:19" s="9" customFormat="1" ht="30" customHeight="1" x14ac:dyDescent="0.1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</row>
    <row r="64" spans="1:19" s="9" customFormat="1" ht="30" customHeight="1" x14ac:dyDescent="0.1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</row>
    <row r="65" spans="1:19" s="9" customFormat="1" ht="30" customHeight="1" x14ac:dyDescent="0.1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</row>
    <row r="66" spans="1:19" s="9" customFormat="1" ht="30" customHeight="1" x14ac:dyDescent="0.1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</row>
    <row r="67" spans="1:19" s="9" customFormat="1" ht="30" customHeight="1" x14ac:dyDescent="0.1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</row>
    <row r="68" spans="1:19" s="9" customFormat="1" ht="30" customHeight="1" x14ac:dyDescent="0.1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</row>
    <row r="69" spans="1:19" s="9" customFormat="1" ht="30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1:19" s="9" customFormat="1" ht="30" customHeight="1" x14ac:dyDescent="0.1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</row>
    <row r="71" spans="1:19" s="9" customFormat="1" ht="30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</row>
    <row r="72" spans="1:19" s="9" customFormat="1" ht="30" customHeight="1" x14ac:dyDescent="0.1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1:19" s="9" customFormat="1" ht="30" customHeight="1" x14ac:dyDescent="0.1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</row>
    <row r="74" spans="1:19" s="9" customFormat="1" ht="30" customHeight="1" x14ac:dyDescent="0.1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1:19" s="9" customFormat="1" ht="30" customHeight="1" x14ac:dyDescent="0.1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1:19" s="9" customFormat="1" ht="30" customHeight="1" x14ac:dyDescent="0.1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1:19" s="9" customFormat="1" ht="30" customHeight="1" x14ac:dyDescent="0.1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1:19" s="9" customFormat="1" ht="30" customHeight="1" x14ac:dyDescent="0.1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1:19" s="9" customFormat="1" ht="30" customHeight="1" x14ac:dyDescent="0.1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</row>
    <row r="80" spans="1:19" s="9" customFormat="1" ht="30" customHeight="1" x14ac:dyDescent="0.1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</row>
    <row r="81" spans="1:19" s="9" customFormat="1" ht="30" customHeight="1" x14ac:dyDescent="0.1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1:19" s="9" customFormat="1" ht="30" customHeight="1" x14ac:dyDescent="0.1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1:19" s="9" customFormat="1" ht="30" customHeight="1" x14ac:dyDescent="0.1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1:19" s="9" customFormat="1" ht="30" customHeight="1" x14ac:dyDescent="0.1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1:19" s="9" customFormat="1" ht="30" customHeight="1" x14ac:dyDescent="0.1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</row>
    <row r="86" spans="1:19" s="9" customFormat="1" ht="30" customHeight="1" x14ac:dyDescent="0.1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1:19" s="9" customFormat="1" ht="30" customHeight="1" x14ac:dyDescent="0.1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1:19" s="9" customFormat="1" ht="30" customHeight="1" x14ac:dyDescent="0.1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1:19" s="9" customFormat="1" ht="30" customHeight="1" x14ac:dyDescent="0.1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</row>
    <row r="90" spans="1:19" s="9" customFormat="1" ht="30" customHeight="1" x14ac:dyDescent="0.1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1:19" s="9" customFormat="1" ht="30" customHeight="1" x14ac:dyDescent="0.1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1:19" s="9" customFormat="1" ht="30" customHeight="1" x14ac:dyDescent="0.1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</row>
    <row r="93" spans="1:19" s="9" customFormat="1" ht="30" customHeight="1" x14ac:dyDescent="0.1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1:19" s="9" customFormat="1" ht="30" customHeight="1" x14ac:dyDescent="0.1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</row>
    <row r="95" spans="1:19" s="9" customFormat="1" ht="30" customHeight="1" x14ac:dyDescent="0.1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1:19" s="9" customFormat="1" ht="30" customHeight="1" x14ac:dyDescent="0.1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1:19" s="9" customFormat="1" ht="30" customHeight="1" x14ac:dyDescent="0.1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</row>
    <row r="98" spans="1:19" s="9" customFormat="1" ht="30" customHeight="1" x14ac:dyDescent="0.1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1:19" s="9" customFormat="1" ht="30" customHeight="1" x14ac:dyDescent="0.1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</row>
    <row r="100" spans="1:19" s="9" customFormat="1" ht="30" customHeight="1" x14ac:dyDescent="0.1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1:19" s="9" customFormat="1" ht="30" customHeight="1" x14ac:dyDescent="0.1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  <row r="102" spans="1:19" s="9" customFormat="1" ht="30" customHeight="1" x14ac:dyDescent="0.1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</row>
    <row r="103" spans="1:19" s="9" customFormat="1" ht="30" customHeight="1" x14ac:dyDescent="0.1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</row>
    <row r="104" spans="1:19" s="9" customFormat="1" ht="30" customHeight="1" x14ac:dyDescent="0.1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</row>
    <row r="105" spans="1:19" s="9" customFormat="1" ht="30" customHeight="1" x14ac:dyDescent="0.1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</row>
    <row r="106" spans="1:19" s="9" customFormat="1" ht="30" customHeight="1" x14ac:dyDescent="0.1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</row>
    <row r="107" spans="1:19" s="9" customFormat="1" ht="30" customHeight="1" x14ac:dyDescent="0.1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</row>
    <row r="108" spans="1:19" s="9" customFormat="1" ht="30" customHeight="1" x14ac:dyDescent="0.1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</row>
    <row r="109" spans="1:19" s="9" customFormat="1" ht="30" customHeight="1" x14ac:dyDescent="0.1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</row>
    <row r="110" spans="1:19" s="9" customFormat="1" ht="30" customHeight="1" x14ac:dyDescent="0.1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</row>
    <row r="111" spans="1:19" s="9" customFormat="1" ht="30" customHeight="1" x14ac:dyDescent="0.1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</row>
    <row r="112" spans="1:19" s="9" customFormat="1" ht="30" customHeight="1" x14ac:dyDescent="0.1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</row>
    <row r="113" spans="1:19" s="9" customFormat="1" ht="30" customHeight="1" x14ac:dyDescent="0.1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</row>
    <row r="114" spans="1:19" s="9" customFormat="1" ht="30" customHeight="1" x14ac:dyDescent="0.1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</row>
    <row r="115" spans="1:19" s="9" customFormat="1" ht="30" customHeight="1" x14ac:dyDescent="0.1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</row>
    <row r="116" spans="1:19" s="9" customFormat="1" ht="30" customHeight="1" x14ac:dyDescent="0.1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</row>
    <row r="117" spans="1:19" s="9" customFormat="1" ht="30" customHeight="1" x14ac:dyDescent="0.1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</row>
    <row r="118" spans="1:19" s="9" customFormat="1" ht="30" customHeight="1" x14ac:dyDescent="0.1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</row>
    <row r="119" spans="1:19" s="9" customFormat="1" ht="30" customHeight="1" x14ac:dyDescent="0.1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</row>
    <row r="120" spans="1:19" s="9" customFormat="1" ht="30" customHeight="1" x14ac:dyDescent="0.1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</row>
    <row r="121" spans="1:19" s="9" customFormat="1" ht="30" customHeight="1" x14ac:dyDescent="0.1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</row>
    <row r="122" spans="1:19" s="9" customFormat="1" ht="30" customHeight="1" x14ac:dyDescent="0.1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</row>
    <row r="123" spans="1:19" s="9" customFormat="1" ht="30" customHeight="1" x14ac:dyDescent="0.1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</row>
    <row r="124" spans="1:19" s="9" customFormat="1" ht="30" customHeight="1" x14ac:dyDescent="0.1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</row>
    <row r="125" spans="1:19" s="9" customFormat="1" ht="30" customHeight="1" x14ac:dyDescent="0.1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</row>
    <row r="126" spans="1:19" s="9" customFormat="1" ht="30" customHeight="1" x14ac:dyDescent="0.15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</row>
    <row r="127" spans="1:19" s="9" customFormat="1" ht="30" customHeight="1" x14ac:dyDescent="0.1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</row>
    <row r="128" spans="1:19" s="9" customFormat="1" ht="30" customHeight="1" x14ac:dyDescent="0.1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</row>
    <row r="129" spans="1:19" s="9" customFormat="1" ht="30" customHeight="1" x14ac:dyDescent="0.1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</row>
    <row r="130" spans="1:19" s="9" customFormat="1" ht="30" customHeight="1" x14ac:dyDescent="0.1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</row>
    <row r="131" spans="1:19" s="9" customFormat="1" ht="30" customHeight="1" x14ac:dyDescent="0.15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</row>
    <row r="132" spans="1:19" s="9" customFormat="1" ht="30" customHeight="1" x14ac:dyDescent="0.1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</row>
    <row r="133" spans="1:19" s="9" customFormat="1" ht="30" customHeight="1" x14ac:dyDescent="0.15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</row>
    <row r="134" spans="1:19" s="9" customFormat="1" ht="30" customHeight="1" x14ac:dyDescent="0.15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</row>
    <row r="135" spans="1:19" s="9" customFormat="1" ht="30" customHeight="1" x14ac:dyDescent="0.1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</row>
    <row r="136" spans="1:19" s="9" customFormat="1" ht="30" customHeight="1" x14ac:dyDescent="0.1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</row>
    <row r="137" spans="1:19" s="9" customFormat="1" ht="30" customHeight="1" x14ac:dyDescent="0.15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</row>
    <row r="138" spans="1:19" s="9" customFormat="1" ht="30" customHeight="1" x14ac:dyDescent="0.15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</row>
    <row r="139" spans="1:19" s="9" customFormat="1" ht="30" customHeight="1" x14ac:dyDescent="0.15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</row>
    <row r="140" spans="1:19" s="9" customFormat="1" ht="30" customHeight="1" x14ac:dyDescent="0.1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</row>
    <row r="141" spans="1:19" s="9" customFormat="1" ht="30" customHeight="1" x14ac:dyDescent="0.1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</row>
    <row r="142" spans="1:19" s="9" customFormat="1" ht="30" customHeight="1" x14ac:dyDescent="0.1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</row>
    <row r="143" spans="1:19" s="9" customFormat="1" ht="30" customHeight="1" x14ac:dyDescent="0.15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</row>
    <row r="144" spans="1:19" s="9" customFormat="1" ht="30" customHeight="1" x14ac:dyDescent="0.1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</row>
    <row r="145" spans="1:19" s="9" customFormat="1" ht="30" customHeight="1" x14ac:dyDescent="0.1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</row>
    <row r="146" spans="1:19" s="9" customFormat="1" ht="30" customHeight="1" x14ac:dyDescent="0.15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</row>
    <row r="147" spans="1:19" s="9" customFormat="1" ht="30" customHeight="1" x14ac:dyDescent="0.15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</row>
    <row r="148" spans="1:19" s="9" customFormat="1" ht="30" customHeight="1" x14ac:dyDescent="0.15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</row>
    <row r="149" spans="1:19" s="9" customFormat="1" ht="30" customHeight="1" x14ac:dyDescent="0.15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</row>
    <row r="150" spans="1:19" s="9" customFormat="1" ht="30" customHeight="1" x14ac:dyDescent="0.15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  <row r="151" spans="1:19" s="9" customFormat="1" ht="30" customHeight="1" x14ac:dyDescent="0.15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</row>
    <row r="152" spans="1:19" s="9" customFormat="1" ht="30" customHeight="1" x14ac:dyDescent="0.15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</row>
    <row r="153" spans="1:19" s="9" customFormat="1" ht="30" customHeight="1" x14ac:dyDescent="0.15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</row>
    <row r="154" spans="1:19" s="9" customFormat="1" ht="30" customHeight="1" x14ac:dyDescent="0.15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</row>
    <row r="155" spans="1:19" s="9" customFormat="1" ht="30" customHeight="1" x14ac:dyDescent="0.15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</row>
    <row r="156" spans="1:19" s="9" customFormat="1" ht="30" customHeight="1" x14ac:dyDescent="0.15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</row>
    <row r="157" spans="1:19" s="9" customFormat="1" ht="30" customHeight="1" x14ac:dyDescent="0.15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</row>
    <row r="158" spans="1:19" s="9" customFormat="1" ht="30" customHeight="1" x14ac:dyDescent="0.15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</row>
    <row r="159" spans="1:19" s="9" customFormat="1" ht="30" customHeight="1" x14ac:dyDescent="0.15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</row>
    <row r="160" spans="1:19" s="9" customFormat="1" ht="30" customHeight="1" x14ac:dyDescent="0.15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</row>
    <row r="161" spans="1:19" s="9" customFormat="1" ht="30" customHeight="1" x14ac:dyDescent="0.15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</row>
    <row r="162" spans="1:19" s="9" customFormat="1" ht="30" customHeight="1" x14ac:dyDescent="0.15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</row>
    <row r="163" spans="1:19" ht="30" customHeight="1" x14ac:dyDescent="0.1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</row>
    <row r="164" spans="1:19" ht="30" customHeight="1" x14ac:dyDescent="0.1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</row>
    <row r="165" spans="1:19" ht="30" customHeight="1" x14ac:dyDescent="0.1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</row>
    <row r="166" spans="1:19" ht="30" customHeight="1" x14ac:dyDescent="0.1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</row>
    <row r="167" spans="1:19" ht="30" customHeight="1" x14ac:dyDescent="0.1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</row>
    <row r="168" spans="1:19" ht="30" customHeight="1" x14ac:dyDescent="0.1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</row>
    <row r="169" spans="1:19" ht="30" customHeight="1" x14ac:dyDescent="0.1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</row>
    <row r="170" spans="1:19" ht="30" customHeight="1" x14ac:dyDescent="0.1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</row>
    <row r="171" spans="1:19" ht="30" customHeight="1" x14ac:dyDescent="0.1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</row>
    <row r="172" spans="1:19" ht="30" customHeight="1" x14ac:dyDescent="0.1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</row>
    <row r="173" spans="1:19" ht="30" customHeight="1" x14ac:dyDescent="0.1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ht="30" customHeight="1" x14ac:dyDescent="0.1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</row>
    <row r="175" spans="1:19" ht="30" customHeight="1" x14ac:dyDescent="0.1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</row>
    <row r="176" spans="1:19" ht="30" customHeight="1" x14ac:dyDescent="0.1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</row>
    <row r="177" spans="1:19" ht="30" customHeight="1" x14ac:dyDescent="0.1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</row>
    <row r="178" spans="1:19" ht="30" customHeight="1" x14ac:dyDescent="0.1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</row>
    <row r="179" spans="1:19" ht="30" customHeight="1" x14ac:dyDescent="0.1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</row>
    <row r="180" spans="1:19" ht="30" customHeight="1" x14ac:dyDescent="0.1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</row>
    <row r="181" spans="1:19" ht="30" customHeight="1" x14ac:dyDescent="0.1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</row>
    <row r="182" spans="1:19" ht="30" customHeight="1" x14ac:dyDescent="0.1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</row>
    <row r="183" spans="1:19" ht="30" customHeight="1" x14ac:dyDescent="0.1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</row>
    <row r="184" spans="1:19" ht="30" customHeight="1" x14ac:dyDescent="0.1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</row>
    <row r="185" spans="1:19" ht="30" customHeight="1" x14ac:dyDescent="0.1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</row>
    <row r="186" spans="1:19" ht="30" customHeight="1" x14ac:dyDescent="0.1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</row>
    <row r="187" spans="1:19" ht="30" customHeight="1" x14ac:dyDescent="0.1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</row>
    <row r="188" spans="1:19" ht="30" customHeight="1" x14ac:dyDescent="0.1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</row>
    <row r="189" spans="1:19" ht="30" customHeight="1" x14ac:dyDescent="0.1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</row>
    <row r="190" spans="1:19" ht="30" customHeight="1" x14ac:dyDescent="0.1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</row>
    <row r="191" spans="1:19" ht="30" customHeight="1" x14ac:dyDescent="0.1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</row>
    <row r="192" spans="1:19" ht="30" customHeight="1" x14ac:dyDescent="0.1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</row>
    <row r="193" spans="1:19" ht="30" customHeight="1" x14ac:dyDescent="0.1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</row>
    <row r="194" spans="1:19" ht="30" customHeight="1" x14ac:dyDescent="0.1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</row>
    <row r="195" spans="1:19" ht="30" customHeight="1" x14ac:dyDescent="0.1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</row>
    <row r="196" spans="1:19" ht="30" customHeight="1" x14ac:dyDescent="0.1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</row>
    <row r="197" spans="1:19" ht="30" customHeight="1" x14ac:dyDescent="0.1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</row>
    <row r="198" spans="1:19" ht="30" customHeight="1" x14ac:dyDescent="0.1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</row>
    <row r="199" spans="1:19" ht="30" customHeight="1" x14ac:dyDescent="0.1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</row>
    <row r="200" spans="1:19" ht="30" customHeight="1" x14ac:dyDescent="0.1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</row>
    <row r="201" spans="1:19" ht="30" customHeight="1" x14ac:dyDescent="0.1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</row>
    <row r="202" spans="1:19" ht="30" customHeight="1" x14ac:dyDescent="0.1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</row>
    <row r="203" spans="1:19" ht="30" customHeight="1" x14ac:dyDescent="0.1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</row>
    <row r="204" spans="1:19" ht="30" customHeight="1" x14ac:dyDescent="0.1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</row>
    <row r="205" spans="1:19" ht="30" customHeight="1" x14ac:dyDescent="0.1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</row>
    <row r="206" spans="1:19" ht="30" customHeight="1" x14ac:dyDescent="0.1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</row>
    <row r="207" spans="1:19" ht="30" customHeight="1" x14ac:dyDescent="0.1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</row>
    <row r="208" spans="1:19" ht="30" customHeight="1" x14ac:dyDescent="0.1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</row>
    <row r="209" spans="1:19" ht="30" customHeight="1" x14ac:dyDescent="0.1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</row>
    <row r="210" spans="1:19" ht="30" customHeight="1" x14ac:dyDescent="0.1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</row>
    <row r="211" spans="1:19" ht="30" customHeight="1" x14ac:dyDescent="0.1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</row>
    <row r="212" spans="1:19" ht="30" customHeight="1" x14ac:dyDescent="0.1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</row>
    <row r="213" spans="1:19" ht="30" customHeight="1" x14ac:dyDescent="0.1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</row>
    <row r="214" spans="1:19" ht="30" customHeight="1" x14ac:dyDescent="0.1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</row>
    <row r="215" spans="1:19" ht="30" customHeight="1" x14ac:dyDescent="0.1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</row>
    <row r="216" spans="1:19" ht="30" customHeight="1" x14ac:dyDescent="0.1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</row>
    <row r="217" spans="1:19" ht="30" customHeight="1" x14ac:dyDescent="0.1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</row>
    <row r="218" spans="1:19" ht="30" customHeight="1" x14ac:dyDescent="0.1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</row>
    <row r="219" spans="1:19" ht="30" customHeight="1" x14ac:dyDescent="0.1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</row>
    <row r="220" spans="1:19" ht="30" customHeight="1" x14ac:dyDescent="0.1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</row>
    <row r="221" spans="1:19" ht="30" customHeight="1" x14ac:dyDescent="0.1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</row>
    <row r="222" spans="1:19" ht="30" customHeight="1" x14ac:dyDescent="0.1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</row>
    <row r="223" spans="1:19" ht="30" customHeight="1" x14ac:dyDescent="0.1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</row>
    <row r="224" spans="1:19" ht="30" customHeight="1" x14ac:dyDescent="0.1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</row>
    <row r="225" spans="1:19" ht="30" customHeight="1" x14ac:dyDescent="0.1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</row>
    <row r="226" spans="1:19" ht="30" customHeight="1" x14ac:dyDescent="0.1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</row>
    <row r="227" spans="1:19" ht="30" customHeight="1" x14ac:dyDescent="0.1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</row>
    <row r="228" spans="1:19" ht="30" customHeight="1" x14ac:dyDescent="0.1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</row>
    <row r="229" spans="1:19" ht="30" customHeight="1" x14ac:dyDescent="0.1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</row>
    <row r="230" spans="1:19" ht="30" customHeight="1" x14ac:dyDescent="0.1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</row>
    <row r="231" spans="1:19" ht="30" customHeight="1" x14ac:dyDescent="0.1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</row>
    <row r="232" spans="1:19" ht="30" customHeight="1" x14ac:dyDescent="0.1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</row>
    <row r="233" spans="1:19" ht="30" customHeight="1" x14ac:dyDescent="0.1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</row>
    <row r="234" spans="1:19" ht="30" customHeight="1" x14ac:dyDescent="0.1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</row>
    <row r="235" spans="1:19" ht="30" customHeight="1" x14ac:dyDescent="0.1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</row>
    <row r="236" spans="1:19" ht="30" customHeight="1" x14ac:dyDescent="0.1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</row>
    <row r="237" spans="1:19" ht="30" customHeight="1" x14ac:dyDescent="0.1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</row>
    <row r="238" spans="1:19" ht="30" customHeight="1" x14ac:dyDescent="0.1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</row>
    <row r="239" spans="1:19" ht="30" customHeight="1" x14ac:dyDescent="0.1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</row>
    <row r="240" spans="1:19" ht="30" customHeight="1" x14ac:dyDescent="0.1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</row>
    <row r="241" spans="1:19" ht="30" customHeight="1" x14ac:dyDescent="0.1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</row>
    <row r="242" spans="1:19" ht="30" customHeight="1" x14ac:dyDescent="0.1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</row>
    <row r="243" spans="1:19" ht="30" customHeight="1" x14ac:dyDescent="0.1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</row>
    <row r="244" spans="1:19" ht="30" customHeight="1" x14ac:dyDescent="0.1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</row>
    <row r="245" spans="1:19" ht="30" customHeight="1" x14ac:dyDescent="0.1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</row>
    <row r="246" spans="1:19" ht="30" customHeight="1" x14ac:dyDescent="0.1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</row>
  </sheetData>
  <sheetProtection sheet="1" objects="1" scenarios="1"/>
  <mergeCells count="110">
    <mergeCell ref="G27:H27"/>
    <mergeCell ref="I27:J27"/>
    <mergeCell ref="L27:M27"/>
    <mergeCell ref="N27:O27"/>
    <mergeCell ref="P27:Q27"/>
    <mergeCell ref="C25:F25"/>
    <mergeCell ref="L25:M25"/>
    <mergeCell ref="N25:O25"/>
    <mergeCell ref="P25:Q25"/>
    <mergeCell ref="C26:F26"/>
    <mergeCell ref="L26:M26"/>
    <mergeCell ref="N26:O26"/>
    <mergeCell ref="P26:Q26"/>
    <mergeCell ref="C23:F23"/>
    <mergeCell ref="L23:M23"/>
    <mergeCell ref="N23:O23"/>
    <mergeCell ref="P23:Q23"/>
    <mergeCell ref="C24:F24"/>
    <mergeCell ref="L24:M24"/>
    <mergeCell ref="N24:O24"/>
    <mergeCell ref="P24:Q24"/>
    <mergeCell ref="C21:F21"/>
    <mergeCell ref="L21:M21"/>
    <mergeCell ref="N21:O21"/>
    <mergeCell ref="P21:Q21"/>
    <mergeCell ref="C22:F22"/>
    <mergeCell ref="L22:M22"/>
    <mergeCell ref="N22:O22"/>
    <mergeCell ref="P22:Q22"/>
    <mergeCell ref="C19:F19"/>
    <mergeCell ref="L19:M19"/>
    <mergeCell ref="N19:O19"/>
    <mergeCell ref="P19:Q19"/>
    <mergeCell ref="C20:F20"/>
    <mergeCell ref="L20:M20"/>
    <mergeCell ref="N20:O20"/>
    <mergeCell ref="P20:Q20"/>
    <mergeCell ref="C17:F17"/>
    <mergeCell ref="L17:M17"/>
    <mergeCell ref="N17:O17"/>
    <mergeCell ref="P17:Q17"/>
    <mergeCell ref="C18:F18"/>
    <mergeCell ref="L18:M18"/>
    <mergeCell ref="N18:O18"/>
    <mergeCell ref="P18:Q18"/>
    <mergeCell ref="C15:F15"/>
    <mergeCell ref="L15:M15"/>
    <mergeCell ref="N15:O15"/>
    <mergeCell ref="P15:Q15"/>
    <mergeCell ref="C16:F16"/>
    <mergeCell ref="L16:M16"/>
    <mergeCell ref="N16:O16"/>
    <mergeCell ref="P16:Q16"/>
    <mergeCell ref="C13:F13"/>
    <mergeCell ref="L13:M13"/>
    <mergeCell ref="N13:O13"/>
    <mergeCell ref="P13:Q13"/>
    <mergeCell ref="C14:F14"/>
    <mergeCell ref="L14:M14"/>
    <mergeCell ref="N14:O14"/>
    <mergeCell ref="P14:Q14"/>
    <mergeCell ref="C11:F11"/>
    <mergeCell ref="L11:M11"/>
    <mergeCell ref="N11:O11"/>
    <mergeCell ref="P11:Q11"/>
    <mergeCell ref="C12:F12"/>
    <mergeCell ref="L12:M12"/>
    <mergeCell ref="N12:O12"/>
    <mergeCell ref="P12:Q12"/>
    <mergeCell ref="C9:F9"/>
    <mergeCell ref="L9:M9"/>
    <mergeCell ref="N9:O9"/>
    <mergeCell ref="P9:Q9"/>
    <mergeCell ref="C10:F10"/>
    <mergeCell ref="L10:M10"/>
    <mergeCell ref="N10:O10"/>
    <mergeCell ref="P10:Q10"/>
    <mergeCell ref="P7:Q7"/>
    <mergeCell ref="R7:R8"/>
    <mergeCell ref="S7:S8"/>
    <mergeCell ref="L8:M8"/>
    <mergeCell ref="N8:O8"/>
    <mergeCell ref="P8:Q8"/>
    <mergeCell ref="M6:N6"/>
    <mergeCell ref="O6:P6"/>
    <mergeCell ref="Q6:S6"/>
    <mergeCell ref="A7:A8"/>
    <mergeCell ref="B7:B8"/>
    <mergeCell ref="C7:F8"/>
    <mergeCell ref="G7:G8"/>
    <mergeCell ref="H7:H8"/>
    <mergeCell ref="L7:M7"/>
    <mergeCell ref="N7:O7"/>
    <mergeCell ref="A4:E4"/>
    <mergeCell ref="F4:J4"/>
    <mergeCell ref="K4:M4"/>
    <mergeCell ref="Q4:R4"/>
    <mergeCell ref="A5:E6"/>
    <mergeCell ref="F5:L5"/>
    <mergeCell ref="M5:N5"/>
    <mergeCell ref="O5:P5"/>
    <mergeCell ref="Q5:S5"/>
    <mergeCell ref="F6:L6"/>
    <mergeCell ref="O1:S1"/>
    <mergeCell ref="A2:B2"/>
    <mergeCell ref="A3:E3"/>
    <mergeCell ref="F3:J3"/>
    <mergeCell ref="K3:M3"/>
    <mergeCell ref="N3:P3"/>
    <mergeCell ref="Q3:S3"/>
  </mergeCells>
  <phoneticPr fontId="1"/>
  <dataValidations count="2">
    <dataValidation imeMode="off" allowBlank="1" showInputMessage="1" showErrorMessage="1" sqref="Q6 J9:J26 A9:A26 K4:M4 O4 Q4:R4 P2 R2 G9:H26" xr:uid="{5F4C6FFE-8580-4326-80AB-10D3E257D364}"/>
    <dataValidation imeMode="on" allowBlank="1" showInputMessage="1" showErrorMessage="1" sqref="A4:J4 B9:F26" xr:uid="{E61192B5-C2B0-430C-88DB-235889E0F925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実績記録票（自動計算）</vt:lpstr>
      <vt:lpstr>実績記録票（手書き・手入力用）</vt:lpstr>
      <vt:lpstr>記載例</vt:lpstr>
      <vt:lpstr>'実績記録票（自動計算）'!Print_Area</vt:lpstr>
      <vt:lpstr>'実績記録票（手書き・手入力用）'!Print_Area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3355</dc:creator>
  <cp:lastModifiedBy>daito</cp:lastModifiedBy>
  <cp:lastPrinted>2023-03-28T09:02:18Z</cp:lastPrinted>
  <dcterms:created xsi:type="dcterms:W3CDTF">2013-01-21T04:53:35Z</dcterms:created>
  <dcterms:modified xsi:type="dcterms:W3CDTF">2023-03-30T00:50:59Z</dcterms:modified>
</cp:coreProperties>
</file>