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checkCompatibility="1" defaultThemeVersion="124226"/>
  <mc:AlternateContent xmlns:mc="http://schemas.openxmlformats.org/markup-compatibility/2006">
    <mc:Choice Requires="x15">
      <x15ac:absPath xmlns:x15ac="http://schemas.microsoft.com/office/spreadsheetml/2010/11/ac" url="\\2003sv30\秘書広報課\広報広聴G\02 統計共通\06　大東市統計書\R05\02 編集・公開\03令和４年度HPアップ用データ\02章別\Excel2019ver\"/>
    </mc:Choice>
  </mc:AlternateContent>
  <xr:revisionPtr revIDLastSave="0" documentId="13_ncr:1_{FE61D139-0A54-426D-8AE5-4F02BACA2D77}" xr6:coauthVersionLast="36" xr6:coauthVersionMax="36" xr10:uidLastSave="{00000000-0000-0000-0000-000000000000}"/>
  <bookViews>
    <workbookView xWindow="945" yWindow="1125" windowWidth="9825" windowHeight="6330" xr2:uid="{00000000-000D-0000-FFFF-FFFF00000000}"/>
  </bookViews>
  <sheets>
    <sheet name="第12表" sheetId="1" r:id="rId1"/>
    <sheet name="第13表 " sheetId="19" r:id="rId2"/>
    <sheet name="第14表" sheetId="7" r:id="rId3"/>
    <sheet name="第15表" sheetId="6" r:id="rId4"/>
    <sheet name="第16表" sheetId="5" r:id="rId5"/>
    <sheet name="第17表" sheetId="16" r:id="rId6"/>
    <sheet name="第18表" sheetId="10" r:id="rId7"/>
    <sheet name="第19表" sheetId="9" r:id="rId8"/>
    <sheet name="第20表" sheetId="8" r:id="rId9"/>
    <sheet name="第21表-１" sheetId="18" r:id="rId10"/>
    <sheet name="第21表-2" sheetId="13" r:id="rId11"/>
    <sheet name="第22表" sheetId="12" r:id="rId12"/>
    <sheet name="第23表" sheetId="11" r:id="rId13"/>
    <sheet name="第24表" sheetId="17" r:id="rId14"/>
  </sheets>
  <definedNames>
    <definedName name="_xlnm.Print_Area" localSheetId="0">第12表!$A$1:$H$41</definedName>
    <definedName name="_xlnm.Print_Area" localSheetId="1">'第13表 '!$A$1:$H$20</definedName>
    <definedName name="_xlnm.Print_Area" localSheetId="2">第14表!$A$1:$D$15</definedName>
    <definedName name="_xlnm.Print_Area" localSheetId="3">第15表!$A$1:$K$26</definedName>
    <definedName name="_xlnm.Print_Area" localSheetId="4">第16表!$A$1:$K$24</definedName>
    <definedName name="_xlnm.Print_Area" localSheetId="5">第17表!$A$1:$N$10</definedName>
    <definedName name="_xlnm.Print_Area" localSheetId="6">第18表!$A$1:$K$16</definedName>
    <definedName name="_xlnm.Print_Area" localSheetId="7">第19表!$A$1:$K$14</definedName>
    <definedName name="_xlnm.Print_Area" localSheetId="8">第20表!$A$1:$S$36</definedName>
    <definedName name="_xlnm.Print_Area" localSheetId="9">'第21表-１'!$A$1:$J$39</definedName>
    <definedName name="_xlnm.Print_Area" localSheetId="10">'第21表-2'!$A$1:$J$44</definedName>
    <definedName name="_xlnm.Print_Area" localSheetId="11">第22表!$A$1:$N$56</definedName>
    <definedName name="_xlnm.Print_Area" localSheetId="12">第23表!$A$1:$N$55</definedName>
    <definedName name="_xlnm.Print_Area" localSheetId="13">第24表!$A$1:$AE$51</definedName>
  </definedNames>
  <calcPr calcId="191029"/>
</workbook>
</file>

<file path=xl/calcChain.xml><?xml version="1.0" encoding="utf-8"?>
<calcChain xmlns="http://schemas.openxmlformats.org/spreadsheetml/2006/main">
  <c r="N50" i="11" l="1"/>
  <c r="M50" i="11"/>
  <c r="M42" i="11"/>
  <c r="N42" i="11"/>
  <c r="N34" i="11"/>
  <c r="L34" i="11"/>
  <c r="M34" i="11"/>
  <c r="M34" i="12"/>
  <c r="L52" i="11"/>
  <c r="L50" i="11"/>
  <c r="L35" i="11"/>
  <c r="L36" i="11"/>
  <c r="L37" i="11"/>
  <c r="L38" i="11"/>
  <c r="L39" i="11"/>
  <c r="L40" i="11"/>
  <c r="L41" i="11"/>
  <c r="L42" i="11"/>
  <c r="L43" i="11"/>
  <c r="L44" i="11"/>
  <c r="L45" i="11"/>
  <c r="L46" i="11"/>
  <c r="L47" i="11"/>
  <c r="L48" i="11"/>
  <c r="L49" i="11"/>
  <c r="L51" i="11"/>
  <c r="L26" i="11"/>
  <c r="L27" i="11"/>
  <c r="L28" i="11"/>
  <c r="L29" i="11"/>
  <c r="L30" i="11"/>
  <c r="L31" i="11"/>
  <c r="L32" i="11"/>
  <c r="L33" i="11"/>
  <c r="L25" i="11"/>
  <c r="L22" i="11"/>
  <c r="M23" i="12"/>
  <c r="L23" i="12"/>
  <c r="M24" i="11"/>
  <c r="G12" i="11"/>
  <c r="F12" i="11"/>
  <c r="N24" i="11"/>
  <c r="E11" i="11"/>
  <c r="E6" i="11"/>
  <c r="N41" i="12"/>
  <c r="M41" i="12"/>
  <c r="N34" i="12"/>
  <c r="N23" i="12"/>
  <c r="L15" i="12"/>
  <c r="L18" i="12"/>
  <c r="E6" i="12"/>
  <c r="L42" i="12"/>
  <c r="L24" i="11"/>
  <c r="L40" i="12"/>
  <c r="L8" i="11"/>
  <c r="L9" i="11"/>
  <c r="L10" i="11"/>
  <c r="L11" i="11"/>
  <c r="L12" i="11"/>
  <c r="L13" i="11"/>
  <c r="L14" i="11"/>
  <c r="L15" i="11"/>
  <c r="L16" i="11"/>
  <c r="L17" i="11"/>
  <c r="L18" i="11"/>
  <c r="L19" i="11"/>
  <c r="L20" i="11"/>
  <c r="L21" i="11"/>
  <c r="L7" i="11"/>
  <c r="L6" i="11"/>
  <c r="E52" i="11"/>
  <c r="E51"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31" i="12"/>
  <c r="H32" i="13"/>
  <c r="H30" i="13"/>
  <c r="H29" i="13"/>
  <c r="H28" i="13"/>
  <c r="H27" i="13"/>
  <c r="H26" i="13"/>
  <c r="H25" i="13"/>
  <c r="H24" i="13"/>
  <c r="H23" i="13"/>
  <c r="H22" i="13"/>
  <c r="H21" i="13"/>
  <c r="H20" i="13"/>
  <c r="H19" i="13"/>
  <c r="H18" i="13"/>
  <c r="H17" i="13"/>
  <c r="H15" i="13"/>
  <c r="H14" i="13"/>
  <c r="H13" i="13"/>
  <c r="H9" i="13"/>
  <c r="J7" i="13"/>
  <c r="J36" i="13"/>
  <c r="I7" i="13"/>
  <c r="I33" i="13"/>
  <c r="E13" i="13"/>
  <c r="E14" i="13"/>
  <c r="F7" i="13"/>
  <c r="F33" i="13"/>
  <c r="E9" i="13"/>
  <c r="G30" i="8"/>
  <c r="F31" i="8"/>
  <c r="F20" i="8"/>
  <c r="E20" i="8"/>
  <c r="E14" i="8"/>
  <c r="E12" i="8"/>
  <c r="D12" i="8"/>
  <c r="C12" i="8"/>
  <c r="D10" i="8"/>
  <c r="M12" i="8"/>
  <c r="H12" i="8"/>
  <c r="C34" i="8"/>
  <c r="O9" i="8"/>
  <c r="E12" i="11"/>
  <c r="I42" i="13"/>
  <c r="I39" i="13"/>
  <c r="I36" i="13"/>
  <c r="H41" i="13"/>
  <c r="J39" i="13"/>
  <c r="H7" i="13"/>
  <c r="H36" i="13"/>
  <c r="H38" i="13"/>
  <c r="J33" i="13"/>
  <c r="J42" i="13"/>
  <c r="I7" i="8"/>
  <c r="F8" i="6"/>
  <c r="D10" i="6"/>
  <c r="C10" i="6"/>
  <c r="G8" i="11"/>
  <c r="E8" i="11"/>
  <c r="F8" i="11"/>
  <c r="AC5" i="17"/>
  <c r="R5" i="17"/>
  <c r="AE4" i="17"/>
  <c r="T4" i="17"/>
  <c r="S50" i="17"/>
  <c r="T50" i="17"/>
  <c r="O50" i="17"/>
  <c r="D50" i="17"/>
  <c r="H50" i="17"/>
  <c r="I50" i="17"/>
  <c r="O49" i="17"/>
  <c r="S49" i="17"/>
  <c r="T49" i="17"/>
  <c r="D49" i="17"/>
  <c r="H49" i="17"/>
  <c r="I49" i="17"/>
  <c r="O48" i="17"/>
  <c r="S48" i="17"/>
  <c r="T48" i="17"/>
  <c r="D48" i="17"/>
  <c r="H48" i="17"/>
  <c r="I48" i="17"/>
  <c r="S47" i="17"/>
  <c r="T47" i="17"/>
  <c r="O47" i="17"/>
  <c r="D47" i="17"/>
  <c r="H47" i="17"/>
  <c r="I47" i="17"/>
  <c r="O46" i="17"/>
  <c r="S46" i="17"/>
  <c r="T46" i="17"/>
  <c r="D46" i="17"/>
  <c r="H46" i="17"/>
  <c r="I46" i="17"/>
  <c r="O45" i="17"/>
  <c r="S45" i="17"/>
  <c r="T45" i="17"/>
  <c r="D45" i="17"/>
  <c r="H45" i="17"/>
  <c r="I45" i="17"/>
  <c r="O44" i="17"/>
  <c r="S44" i="17"/>
  <c r="T44" i="17"/>
  <c r="D44" i="17"/>
  <c r="H44" i="17"/>
  <c r="I44" i="17"/>
  <c r="Z43" i="17"/>
  <c r="AD43" i="17"/>
  <c r="AE43" i="17"/>
  <c r="O43" i="17"/>
  <c r="S43" i="17"/>
  <c r="T43" i="17"/>
  <c r="D43" i="17"/>
  <c r="H43" i="17"/>
  <c r="I43" i="17"/>
  <c r="Z42" i="17"/>
  <c r="AD42" i="17"/>
  <c r="AE42" i="17"/>
  <c r="O42" i="17"/>
  <c r="S42" i="17"/>
  <c r="T42" i="17"/>
  <c r="D42" i="17"/>
  <c r="H42" i="17"/>
  <c r="I42" i="17"/>
  <c r="Z41" i="17"/>
  <c r="AD41" i="17"/>
  <c r="AE41" i="17"/>
  <c r="O41" i="17"/>
  <c r="S41" i="17"/>
  <c r="T41" i="17"/>
  <c r="D41" i="17"/>
  <c r="H41" i="17"/>
  <c r="I41" i="17"/>
  <c r="Z40" i="17"/>
  <c r="AD40" i="17"/>
  <c r="AE40" i="17"/>
  <c r="O40" i="17"/>
  <c r="S40" i="17"/>
  <c r="T40" i="17"/>
  <c r="D40" i="17"/>
  <c r="H40" i="17"/>
  <c r="I40" i="17"/>
  <c r="Z39" i="17"/>
  <c r="AD39" i="17"/>
  <c r="AE39" i="17"/>
  <c r="O39" i="17"/>
  <c r="S39" i="17"/>
  <c r="T39" i="17"/>
  <c r="D39" i="17"/>
  <c r="H39" i="17"/>
  <c r="I39" i="17"/>
  <c r="Z38" i="17"/>
  <c r="AD38" i="17"/>
  <c r="AE38" i="17"/>
  <c r="O38" i="17"/>
  <c r="S38" i="17"/>
  <c r="T38" i="17"/>
  <c r="Z37" i="17"/>
  <c r="AD37" i="17"/>
  <c r="AE37" i="17"/>
  <c r="O37" i="17"/>
  <c r="S37" i="17"/>
  <c r="T37" i="17"/>
  <c r="D37" i="17"/>
  <c r="H37" i="17"/>
  <c r="I37" i="17"/>
  <c r="Z36" i="17"/>
  <c r="AD36" i="17"/>
  <c r="AE36" i="17"/>
  <c r="O36" i="17"/>
  <c r="S36" i="17"/>
  <c r="T36" i="17"/>
  <c r="D36" i="17"/>
  <c r="H36" i="17"/>
  <c r="I36" i="17"/>
  <c r="Z35" i="17"/>
  <c r="AD35" i="17"/>
  <c r="AE35" i="17"/>
  <c r="O35" i="17"/>
  <c r="S35" i="17"/>
  <c r="T35" i="17"/>
  <c r="D35" i="17"/>
  <c r="H35" i="17"/>
  <c r="I35" i="17"/>
  <c r="Z34" i="17"/>
  <c r="AD34" i="17"/>
  <c r="AE34" i="17"/>
  <c r="D34" i="17"/>
  <c r="H34" i="17"/>
  <c r="I34" i="17"/>
  <c r="Z33" i="17"/>
  <c r="AD33" i="17"/>
  <c r="AE33" i="17"/>
  <c r="O33" i="17"/>
  <c r="S33" i="17"/>
  <c r="T33" i="17"/>
  <c r="D33" i="17"/>
  <c r="H33" i="17"/>
  <c r="I33" i="17"/>
  <c r="Z32" i="17"/>
  <c r="AD32" i="17"/>
  <c r="AE32" i="17"/>
  <c r="O32" i="17"/>
  <c r="S32" i="17"/>
  <c r="T32" i="17"/>
  <c r="D32" i="17"/>
  <c r="H32" i="17"/>
  <c r="I32" i="17"/>
  <c r="Z31" i="17"/>
  <c r="AD31" i="17"/>
  <c r="AE31" i="17"/>
  <c r="O31" i="17"/>
  <c r="S31" i="17"/>
  <c r="T31" i="17"/>
  <c r="Z30" i="17"/>
  <c r="AD30" i="17"/>
  <c r="AE30" i="17"/>
  <c r="O30" i="17"/>
  <c r="S30" i="17"/>
  <c r="T30" i="17"/>
  <c r="D30" i="17"/>
  <c r="H30" i="17"/>
  <c r="I30" i="17"/>
  <c r="Z29" i="17"/>
  <c r="AD29" i="17"/>
  <c r="AE29" i="17"/>
  <c r="S29" i="17"/>
  <c r="T29" i="17"/>
  <c r="O29" i="17"/>
  <c r="D29" i="17"/>
  <c r="AD28" i="17"/>
  <c r="AE28" i="17"/>
  <c r="Z28" i="17"/>
  <c r="O28" i="17"/>
  <c r="S28" i="17"/>
  <c r="T28" i="17"/>
  <c r="D28" i="17"/>
  <c r="Z27" i="17"/>
  <c r="AD27" i="17"/>
  <c r="AE27" i="17"/>
  <c r="O27" i="17"/>
  <c r="S27" i="17"/>
  <c r="T27" i="17"/>
  <c r="D27" i="17"/>
  <c r="H27" i="17"/>
  <c r="I27" i="17"/>
  <c r="Z26" i="17"/>
  <c r="AD26" i="17"/>
  <c r="AE26" i="17"/>
  <c r="O26" i="17"/>
  <c r="S26" i="17"/>
  <c r="T26" i="17"/>
  <c r="D26" i="17"/>
  <c r="Z25" i="17"/>
  <c r="AD25" i="17"/>
  <c r="AE25" i="17"/>
  <c r="O25" i="17"/>
  <c r="S25" i="17"/>
  <c r="T25" i="17"/>
  <c r="D25" i="17"/>
  <c r="Z24" i="17"/>
  <c r="AD24" i="17"/>
  <c r="AE24" i="17"/>
  <c r="O24" i="17"/>
  <c r="S24" i="17"/>
  <c r="T24" i="17"/>
  <c r="D24" i="17"/>
  <c r="Z23" i="17"/>
  <c r="AD23" i="17"/>
  <c r="AE23" i="17"/>
  <c r="O23" i="17"/>
  <c r="D23" i="17"/>
  <c r="Z22" i="17"/>
  <c r="AD22" i="17"/>
  <c r="AE22" i="17"/>
  <c r="O22" i="17"/>
  <c r="S22" i="17"/>
  <c r="T22" i="17"/>
  <c r="D22" i="17"/>
  <c r="Z21" i="17"/>
  <c r="AD21" i="17"/>
  <c r="AE21" i="17"/>
  <c r="O21" i="17"/>
  <c r="S21" i="17"/>
  <c r="T21" i="17"/>
  <c r="D21" i="17"/>
  <c r="Z20" i="17"/>
  <c r="AD20" i="17"/>
  <c r="AE20" i="17"/>
  <c r="O20" i="17"/>
  <c r="S20" i="17"/>
  <c r="T20" i="17"/>
  <c r="D20" i="17"/>
  <c r="Z19" i="17"/>
  <c r="AD19" i="17"/>
  <c r="AE19" i="17"/>
  <c r="O19" i="17"/>
  <c r="S19" i="17"/>
  <c r="T19" i="17"/>
  <c r="D19" i="17"/>
  <c r="S18" i="17"/>
  <c r="T18" i="17"/>
  <c r="O18" i="17"/>
  <c r="D18" i="17"/>
  <c r="S17" i="17"/>
  <c r="T17" i="17"/>
  <c r="O17" i="17"/>
  <c r="D17" i="17"/>
  <c r="Z16" i="17"/>
  <c r="AD16" i="17"/>
  <c r="AE16" i="17"/>
  <c r="O16" i="17"/>
  <c r="S16" i="17"/>
  <c r="T16" i="17"/>
  <c r="Z15" i="17"/>
  <c r="AD15" i="17"/>
  <c r="AE15" i="17"/>
  <c r="D15" i="17"/>
  <c r="H15" i="17"/>
  <c r="I15" i="17"/>
  <c r="Z14" i="17"/>
  <c r="AD14" i="17"/>
  <c r="AE14" i="17"/>
  <c r="O14" i="17"/>
  <c r="S14" i="17"/>
  <c r="T14" i="17"/>
  <c r="D14" i="17"/>
  <c r="Z13" i="17"/>
  <c r="AD13" i="17"/>
  <c r="AE13" i="17"/>
  <c r="S13" i="17"/>
  <c r="T13" i="17"/>
  <c r="O13" i="17"/>
  <c r="D13" i="17"/>
  <c r="Z12" i="17"/>
  <c r="AD12" i="17"/>
  <c r="AE12" i="17"/>
  <c r="O12" i="17"/>
  <c r="S12" i="17"/>
  <c r="T12" i="17"/>
  <c r="D12" i="17"/>
  <c r="Z11" i="17"/>
  <c r="AD11" i="17"/>
  <c r="AE11" i="17"/>
  <c r="O11" i="17"/>
  <c r="S11" i="17"/>
  <c r="T11" i="17"/>
  <c r="D11" i="17"/>
  <c r="Z10" i="17"/>
  <c r="AD10" i="17"/>
  <c r="AE10" i="17"/>
  <c r="O10" i="17"/>
  <c r="S10" i="17"/>
  <c r="T10" i="17"/>
  <c r="D10" i="17"/>
  <c r="Z9" i="17"/>
  <c r="AD9" i="17"/>
  <c r="AE9" i="17"/>
  <c r="O9" i="17"/>
  <c r="S9" i="17"/>
  <c r="T9" i="17"/>
  <c r="D9" i="17"/>
  <c r="Z8" i="17"/>
  <c r="AD8" i="17"/>
  <c r="AE8" i="17"/>
  <c r="O8" i="17"/>
  <c r="S8" i="17"/>
  <c r="T8" i="17"/>
  <c r="Z7" i="17"/>
  <c r="AD7" i="17"/>
  <c r="AE7" i="17"/>
  <c r="O7" i="17"/>
  <c r="S7" i="17"/>
  <c r="T7" i="17"/>
  <c r="D7" i="17"/>
  <c r="H7" i="17"/>
  <c r="I7" i="17"/>
  <c r="E10" i="11"/>
  <c r="E9" i="11"/>
  <c r="E52" i="12"/>
  <c r="E51" i="12"/>
  <c r="L50" i="12"/>
  <c r="E50" i="12"/>
  <c r="L49" i="12"/>
  <c r="E49" i="12"/>
  <c r="L48" i="12"/>
  <c r="E48" i="12"/>
  <c r="L47" i="12"/>
  <c r="E47" i="12"/>
  <c r="L46" i="12"/>
  <c r="E46" i="12"/>
  <c r="L45" i="12"/>
  <c r="E45" i="12"/>
  <c r="L44" i="12"/>
  <c r="E44" i="12"/>
  <c r="L43" i="12"/>
  <c r="E43" i="12"/>
  <c r="E42" i="12"/>
  <c r="L41" i="12"/>
  <c r="E41" i="12"/>
  <c r="E40" i="12"/>
  <c r="L39" i="12"/>
  <c r="E39" i="12"/>
  <c r="L38" i="12"/>
  <c r="E38" i="12"/>
  <c r="L37" i="12"/>
  <c r="E37" i="12"/>
  <c r="L36" i="12"/>
  <c r="E36" i="12"/>
  <c r="L35" i="12"/>
  <c r="E35" i="12"/>
  <c r="L34" i="12"/>
  <c r="E34" i="12"/>
  <c r="L33" i="12"/>
  <c r="E33" i="12"/>
  <c r="L32" i="12"/>
  <c r="E32" i="12"/>
  <c r="L31" i="12"/>
  <c r="L30" i="12"/>
  <c r="E30" i="12"/>
  <c r="L29" i="12"/>
  <c r="E29" i="12"/>
  <c r="L28" i="12"/>
  <c r="E28" i="12"/>
  <c r="L27" i="12"/>
  <c r="E27" i="12"/>
  <c r="L26" i="12"/>
  <c r="E26" i="12"/>
  <c r="L25" i="12"/>
  <c r="E25" i="12"/>
  <c r="L24" i="12"/>
  <c r="E24" i="12"/>
  <c r="E23" i="12"/>
  <c r="L22" i="12"/>
  <c r="E22" i="12"/>
  <c r="L21" i="12"/>
  <c r="E21" i="12"/>
  <c r="L20" i="12"/>
  <c r="E20" i="12"/>
  <c r="L19" i="12"/>
  <c r="E19" i="12"/>
  <c r="E18" i="12"/>
  <c r="E17" i="12"/>
  <c r="L16" i="12"/>
  <c r="E16" i="12"/>
  <c r="E15" i="12"/>
  <c r="E14" i="12"/>
  <c r="L13" i="12"/>
  <c r="E13" i="12"/>
  <c r="L12" i="12"/>
  <c r="E12" i="12"/>
  <c r="L11" i="12"/>
  <c r="E11" i="12"/>
  <c r="L10" i="12"/>
  <c r="E10" i="12"/>
  <c r="L9" i="12"/>
  <c r="E9" i="12"/>
  <c r="L8" i="12"/>
  <c r="E8" i="12"/>
  <c r="L7" i="12"/>
  <c r="L6" i="12"/>
  <c r="F42" i="13"/>
  <c r="F39" i="13"/>
  <c r="E32" i="13"/>
  <c r="E30" i="13"/>
  <c r="E29" i="13"/>
  <c r="E28" i="13"/>
  <c r="E27" i="13"/>
  <c r="E26" i="13"/>
  <c r="E25" i="13"/>
  <c r="E24" i="13"/>
  <c r="E23" i="13"/>
  <c r="E22" i="13"/>
  <c r="E21" i="13"/>
  <c r="E20" i="13"/>
  <c r="E19" i="13"/>
  <c r="E18" i="13"/>
  <c r="E17" i="13"/>
  <c r="E15" i="13"/>
  <c r="E38" i="13"/>
  <c r="G7" i="13"/>
  <c r="E7" i="13"/>
  <c r="E36" i="13"/>
  <c r="M34" i="8"/>
  <c r="H34" i="8"/>
  <c r="G34" i="8"/>
  <c r="F34" i="8"/>
  <c r="E34" i="8"/>
  <c r="D34" i="8"/>
  <c r="M33" i="8"/>
  <c r="H33" i="8"/>
  <c r="D33" i="8"/>
  <c r="C33" i="8"/>
  <c r="M32" i="8"/>
  <c r="H32" i="8"/>
  <c r="G32" i="8"/>
  <c r="F32" i="8"/>
  <c r="E32" i="8"/>
  <c r="D32" i="8"/>
  <c r="M31" i="8"/>
  <c r="H31" i="8"/>
  <c r="E31" i="8"/>
  <c r="D31" i="8"/>
  <c r="M30" i="8"/>
  <c r="H30" i="8"/>
  <c r="F30" i="8"/>
  <c r="E30" i="8"/>
  <c r="D30" i="8"/>
  <c r="M29" i="8"/>
  <c r="H29" i="8"/>
  <c r="G29" i="8"/>
  <c r="F29" i="8"/>
  <c r="E29" i="8"/>
  <c r="D29" i="8"/>
  <c r="M28" i="8"/>
  <c r="H28" i="8"/>
  <c r="G28" i="8"/>
  <c r="F28" i="8"/>
  <c r="E28" i="8"/>
  <c r="D28" i="8"/>
  <c r="M27" i="8"/>
  <c r="H27" i="8"/>
  <c r="G27" i="8"/>
  <c r="F27" i="8"/>
  <c r="E27" i="8"/>
  <c r="D27" i="8"/>
  <c r="M26" i="8"/>
  <c r="H26" i="8"/>
  <c r="G26" i="8"/>
  <c r="F26" i="8"/>
  <c r="E26" i="8"/>
  <c r="D26" i="8"/>
  <c r="M25" i="8"/>
  <c r="H25" i="8"/>
  <c r="G25" i="8"/>
  <c r="F25" i="8"/>
  <c r="E25" i="8"/>
  <c r="D25" i="8"/>
  <c r="M24" i="8"/>
  <c r="H24" i="8"/>
  <c r="G24" i="8"/>
  <c r="F24" i="8"/>
  <c r="E24" i="8"/>
  <c r="D24" i="8"/>
  <c r="M23" i="8"/>
  <c r="H23" i="8"/>
  <c r="G23" i="8"/>
  <c r="F23" i="8"/>
  <c r="E23" i="8"/>
  <c r="D23" i="8"/>
  <c r="M22" i="8"/>
  <c r="H22" i="8"/>
  <c r="G22" i="8"/>
  <c r="F22" i="8"/>
  <c r="E22" i="8"/>
  <c r="D22" i="8"/>
  <c r="M21" i="8"/>
  <c r="H21" i="8"/>
  <c r="G21" i="8"/>
  <c r="F21" i="8"/>
  <c r="E21" i="8"/>
  <c r="D21" i="8"/>
  <c r="M20" i="8"/>
  <c r="H20" i="8"/>
  <c r="D20" i="8"/>
  <c r="C20" i="8"/>
  <c r="Q19" i="8"/>
  <c r="P19" i="8"/>
  <c r="O19" i="8"/>
  <c r="N19" i="8"/>
  <c r="L19" i="8"/>
  <c r="G19" i="8"/>
  <c r="K19" i="8"/>
  <c r="J19" i="8"/>
  <c r="I19" i="8"/>
  <c r="M17" i="8"/>
  <c r="H17" i="8"/>
  <c r="G17" i="8"/>
  <c r="F17" i="8"/>
  <c r="E17" i="8"/>
  <c r="D17" i="8"/>
  <c r="C17" i="8"/>
  <c r="M16" i="8"/>
  <c r="H16" i="8"/>
  <c r="G16" i="8"/>
  <c r="F16" i="8"/>
  <c r="E16" i="8"/>
  <c r="D16" i="8"/>
  <c r="M15" i="8"/>
  <c r="H15" i="8"/>
  <c r="F15" i="8"/>
  <c r="D15" i="8"/>
  <c r="C15" i="8"/>
  <c r="Q14" i="8"/>
  <c r="Q7" i="8"/>
  <c r="P14" i="8"/>
  <c r="F14" i="8"/>
  <c r="O14" i="8"/>
  <c r="N14" i="8"/>
  <c r="L14" i="8"/>
  <c r="K14" i="8"/>
  <c r="J14" i="8"/>
  <c r="I14" i="8"/>
  <c r="G14" i="8"/>
  <c r="M10" i="8"/>
  <c r="H10" i="8"/>
  <c r="G10" i="8"/>
  <c r="F10" i="8"/>
  <c r="E10" i="8"/>
  <c r="Q9" i="8"/>
  <c r="P9" i="8"/>
  <c r="N9" i="8"/>
  <c r="L9" i="8"/>
  <c r="G9" i="8"/>
  <c r="K9" i="8"/>
  <c r="J9" i="8"/>
  <c r="I9" i="8"/>
  <c r="E9" i="8"/>
  <c r="E28" i="18"/>
  <c r="F28" i="18"/>
  <c r="G28" i="18"/>
  <c r="E31" i="18"/>
  <c r="F31" i="18"/>
  <c r="G31" i="18"/>
  <c r="E34" i="18"/>
  <c r="F34" i="18"/>
  <c r="G34" i="18"/>
  <c r="G37" i="18"/>
  <c r="F7" i="9"/>
  <c r="G14" i="9"/>
  <c r="G11" i="9"/>
  <c r="G10" i="9"/>
  <c r="G9" i="9"/>
  <c r="G7" i="9"/>
  <c r="E24" i="6"/>
  <c r="D24" i="6"/>
  <c r="C24" i="6"/>
  <c r="E23" i="6"/>
  <c r="D23" i="6"/>
  <c r="C23" i="6"/>
  <c r="E22" i="6"/>
  <c r="D22" i="6"/>
  <c r="C22" i="6"/>
  <c r="B22" i="6"/>
  <c r="E21" i="6"/>
  <c r="D21" i="6"/>
  <c r="C21" i="6"/>
  <c r="E20" i="6"/>
  <c r="D20" i="6"/>
  <c r="C20" i="6"/>
  <c r="E19" i="6"/>
  <c r="D19" i="6"/>
  <c r="C19" i="6"/>
  <c r="B19" i="6"/>
  <c r="E18" i="6"/>
  <c r="D18" i="6"/>
  <c r="C18" i="6"/>
  <c r="E17" i="6"/>
  <c r="D17" i="6"/>
  <c r="C17" i="6"/>
  <c r="E16" i="6"/>
  <c r="D16" i="6"/>
  <c r="C16" i="6"/>
  <c r="E15" i="6"/>
  <c r="D15" i="6"/>
  <c r="C15" i="6"/>
  <c r="B15" i="6"/>
  <c r="E14" i="6"/>
  <c r="D14" i="6"/>
  <c r="C14" i="6"/>
  <c r="E13" i="6"/>
  <c r="D13" i="6"/>
  <c r="C13" i="6"/>
  <c r="E12" i="6"/>
  <c r="D12" i="6"/>
  <c r="C12" i="6"/>
  <c r="E11" i="6"/>
  <c r="D11" i="6"/>
  <c r="C11" i="6"/>
  <c r="B11" i="6"/>
  <c r="E10" i="6"/>
  <c r="B10" i="6"/>
  <c r="K8" i="6"/>
  <c r="J8" i="6"/>
  <c r="I8" i="6"/>
  <c r="H8" i="6"/>
  <c r="G8" i="6"/>
  <c r="B10" i="9"/>
  <c r="B11" i="9"/>
  <c r="B14" i="9"/>
  <c r="B9" i="9"/>
  <c r="C7" i="9"/>
  <c r="D7" i="9"/>
  <c r="E7" i="9"/>
  <c r="H7" i="9"/>
  <c r="I7" i="9"/>
  <c r="J7" i="9"/>
  <c r="K7" i="9"/>
  <c r="K7" i="10"/>
  <c r="K8" i="10"/>
  <c r="K9" i="10"/>
  <c r="K10" i="10"/>
  <c r="K11" i="10"/>
  <c r="B12" i="10"/>
  <c r="C23" i="1"/>
  <c r="F30" i="1"/>
  <c r="F31" i="1"/>
  <c r="F32" i="1"/>
  <c r="F36" i="13"/>
  <c r="L7" i="8"/>
  <c r="D14" i="8"/>
  <c r="B7" i="9"/>
  <c r="H29" i="17"/>
  <c r="I29" i="17"/>
  <c r="H23" i="17"/>
  <c r="I23" i="17"/>
  <c r="H19" i="17"/>
  <c r="I19" i="17"/>
  <c r="H13" i="17"/>
  <c r="I13" i="17"/>
  <c r="H24" i="17"/>
  <c r="I24" i="17"/>
  <c r="H14" i="17"/>
  <c r="I14" i="17"/>
  <c r="H18" i="17"/>
  <c r="I18" i="17"/>
  <c r="H26" i="17"/>
  <c r="I26" i="17"/>
  <c r="H21" i="17"/>
  <c r="I21" i="17"/>
  <c r="H25" i="17"/>
  <c r="I25" i="17"/>
  <c r="H11" i="17"/>
  <c r="I11" i="17"/>
  <c r="I10" i="17"/>
  <c r="H10" i="17"/>
  <c r="H12" i="17"/>
  <c r="I12" i="17"/>
  <c r="H28" i="17"/>
  <c r="I28" i="17"/>
  <c r="H22" i="17"/>
  <c r="I22" i="17"/>
  <c r="H17" i="17"/>
  <c r="I17" i="17"/>
  <c r="H9" i="17"/>
  <c r="I9" i="17"/>
  <c r="H20" i="17"/>
  <c r="I20" i="17"/>
  <c r="H39" i="13"/>
  <c r="H42" i="13"/>
  <c r="H33" i="13"/>
  <c r="G33" i="13"/>
  <c r="G39" i="13"/>
  <c r="G36" i="13"/>
  <c r="G42" i="13"/>
  <c r="E39" i="13"/>
  <c r="E33" i="13"/>
  <c r="E41" i="13"/>
  <c r="E42" i="13"/>
  <c r="M9" i="8"/>
  <c r="F19" i="8"/>
  <c r="P7" i="8"/>
  <c r="F9" i="8"/>
  <c r="C24" i="8"/>
  <c r="M14" i="8"/>
  <c r="O7" i="8"/>
  <c r="C28" i="8"/>
  <c r="C23" i="8"/>
  <c r="G7" i="8"/>
  <c r="N7" i="8"/>
  <c r="M19" i="8"/>
  <c r="C16" i="8"/>
  <c r="C21" i="8"/>
  <c r="C25" i="8"/>
  <c r="C26" i="8"/>
  <c r="C29" i="8"/>
  <c r="E19" i="8"/>
  <c r="C32" i="8"/>
  <c r="C30" i="8"/>
  <c r="C27" i="8"/>
  <c r="K7" i="8"/>
  <c r="C22" i="8"/>
  <c r="F7" i="8"/>
  <c r="H14" i="8"/>
  <c r="C10" i="8"/>
  <c r="C31" i="8"/>
  <c r="J7" i="8"/>
  <c r="H19" i="8"/>
  <c r="E7" i="8"/>
  <c r="C14" i="8"/>
  <c r="D19" i="8"/>
  <c r="D9" i="8"/>
  <c r="H9" i="8"/>
  <c r="B23" i="6"/>
  <c r="B18" i="6"/>
  <c r="B21" i="6"/>
  <c r="E8" i="6"/>
  <c r="D8" i="6"/>
  <c r="B24" i="6"/>
  <c r="B14" i="6"/>
  <c r="B13" i="6"/>
  <c r="B17" i="6"/>
  <c r="B12" i="6"/>
  <c r="B16" i="6"/>
  <c r="B20" i="6"/>
  <c r="C8" i="6"/>
  <c r="M7" i="8"/>
  <c r="C19" i="8"/>
  <c r="H7" i="8"/>
  <c r="D7" i="8"/>
  <c r="C9" i="8"/>
  <c r="B8" i="6"/>
  <c r="C7" i="8"/>
</calcChain>
</file>

<file path=xl/sharedStrings.xml><?xml version="1.0" encoding="utf-8"?>
<sst xmlns="http://schemas.openxmlformats.org/spreadsheetml/2006/main" count="999" uniqueCount="532">
  <si>
    <t>　　　　　　　　　</t>
  </si>
  <si>
    <t>　　　　　　　</t>
  </si>
  <si>
    <t>　　　　　</t>
  </si>
  <si>
    <t>　　　　</t>
  </si>
  <si>
    <t>　年　次　</t>
    <rPh sb="3" eb="4">
      <t>ジ</t>
    </rPh>
    <phoneticPr fontId="2"/>
  </si>
  <si>
    <t>面積(Ｋ㎡)</t>
    <rPh sb="0" eb="2">
      <t>メンセキ</t>
    </rPh>
    <phoneticPr fontId="2"/>
  </si>
  <si>
    <t>人口密度 　　　  （１Ｋ㎡当たり）</t>
    <rPh sb="0" eb="1">
      <t>ジン</t>
    </rPh>
    <rPh sb="14" eb="15">
      <t>ア</t>
    </rPh>
    <phoneticPr fontId="2"/>
  </si>
  <si>
    <t>総　数</t>
    <rPh sb="0" eb="3">
      <t>ソウスウ</t>
    </rPh>
    <phoneticPr fontId="2"/>
  </si>
  <si>
    <t>男</t>
    <rPh sb="0" eb="1">
      <t>オトコ</t>
    </rPh>
    <phoneticPr fontId="2"/>
  </si>
  <si>
    <t>女</t>
    <rPh sb="0" eb="1">
      <t>オンナ</t>
    </rPh>
    <phoneticPr fontId="2"/>
  </si>
  <si>
    <t>＜人口集中地区における数値＞</t>
    <rPh sb="1" eb="3">
      <t>ジンコウ</t>
    </rPh>
    <rPh sb="3" eb="5">
      <t>シュウチュウ</t>
    </rPh>
    <rPh sb="5" eb="7">
      <t>チク</t>
    </rPh>
    <rPh sb="11" eb="13">
      <t>スウチ</t>
    </rPh>
    <phoneticPr fontId="2"/>
  </si>
  <si>
    <t>　　　　　　</t>
  </si>
  <si>
    <t>年　次</t>
    <rPh sb="2" eb="3">
      <t>ジ</t>
    </rPh>
    <phoneticPr fontId="2"/>
  </si>
  <si>
    <t>△1,880</t>
    <phoneticPr fontId="2"/>
  </si>
  <si>
    <t xml:space="preserve">住　宅　の　種　類　　　　   　　住 宅 の 所 有 関 係 </t>
    <phoneticPr fontId="2"/>
  </si>
  <si>
    <t>一般世帯</t>
  </si>
  <si>
    <t>-</t>
    <phoneticPr fontId="2"/>
  </si>
  <si>
    <t>住宅に住む一般世帯</t>
  </si>
  <si>
    <t xml:space="preserve">        主　　　　　世　　　　　帯</t>
    <phoneticPr fontId="2"/>
  </si>
  <si>
    <t xml:space="preserve">        ・   持         ち         家</t>
    <phoneticPr fontId="2"/>
  </si>
  <si>
    <t xml:space="preserve">        ・公営・公団・公社の借家</t>
    <phoneticPr fontId="2"/>
  </si>
  <si>
    <t xml:space="preserve">        ・  民   営   の   借   家</t>
    <phoneticPr fontId="2"/>
  </si>
  <si>
    <t xml:space="preserve">        ・   給    与     住    宅</t>
    <phoneticPr fontId="2"/>
  </si>
  <si>
    <t>　　　　間　　　　　借　　　　　り</t>
    <rPh sb="4" eb="5">
      <t>マ</t>
    </rPh>
    <rPh sb="10" eb="11">
      <t>カ</t>
    </rPh>
    <phoneticPr fontId="2"/>
  </si>
  <si>
    <t>住宅以外に住む一般世帯</t>
  </si>
  <si>
    <t>　</t>
    <phoneticPr fontId="2"/>
  </si>
  <si>
    <t>_x001A_</t>
  </si>
  <si>
    <t>　　</t>
  </si>
  <si>
    <t>　　</t>
    <phoneticPr fontId="2"/>
  </si>
  <si>
    <t>　　　　</t>
    <phoneticPr fontId="2"/>
  </si>
  <si>
    <t>労　  働　  力</t>
    <rPh sb="0" eb="9">
      <t>ロウドウリョク</t>
    </rPh>
    <phoneticPr fontId="2"/>
  </si>
  <si>
    <t>非労働力</t>
    <rPh sb="0" eb="1">
      <t>ヒ</t>
    </rPh>
    <rPh sb="1" eb="4">
      <t>ロウドウリョク</t>
    </rPh>
    <phoneticPr fontId="2"/>
  </si>
  <si>
    <t>労  働  力</t>
    <rPh sb="0" eb="7">
      <t>ロウドウリョク</t>
    </rPh>
    <phoneticPr fontId="2"/>
  </si>
  <si>
    <t>計</t>
  </si>
  <si>
    <t>就業者</t>
  </si>
  <si>
    <t xml:space="preserve">総   数 </t>
    <phoneticPr fontId="2"/>
  </si>
  <si>
    <t xml:space="preserve">20～24 </t>
    <phoneticPr fontId="2"/>
  </si>
  <si>
    <t xml:space="preserve">25～29  </t>
    <phoneticPr fontId="2"/>
  </si>
  <si>
    <t xml:space="preserve">30～34   </t>
    <phoneticPr fontId="2"/>
  </si>
  <si>
    <t xml:space="preserve">35～39   </t>
    <phoneticPr fontId="2"/>
  </si>
  <si>
    <t xml:space="preserve">40～44   </t>
    <phoneticPr fontId="2"/>
  </si>
  <si>
    <t xml:space="preserve">45～49   </t>
    <phoneticPr fontId="2"/>
  </si>
  <si>
    <t xml:space="preserve">50～54   </t>
    <phoneticPr fontId="2"/>
  </si>
  <si>
    <t xml:space="preserve">55～59   </t>
    <phoneticPr fontId="2"/>
  </si>
  <si>
    <t xml:space="preserve">60～64   </t>
    <phoneticPr fontId="2"/>
  </si>
  <si>
    <t xml:space="preserve">65～69   </t>
    <phoneticPr fontId="2"/>
  </si>
  <si>
    <t xml:space="preserve">70～74   </t>
    <phoneticPr fontId="2"/>
  </si>
  <si>
    <t xml:space="preserve">75～79   </t>
    <phoneticPr fontId="2"/>
  </si>
  <si>
    <t xml:space="preserve">80～84    </t>
    <phoneticPr fontId="2"/>
  </si>
  <si>
    <t xml:space="preserve">85 歳以上 </t>
    <phoneticPr fontId="2"/>
  </si>
  <si>
    <t>　</t>
    <phoneticPr fontId="2"/>
  </si>
  <si>
    <t>未    婚</t>
    <rPh sb="0" eb="6">
      <t>ミコン</t>
    </rPh>
    <phoneticPr fontId="2"/>
  </si>
  <si>
    <t>有 配 偶</t>
    <rPh sb="0" eb="1">
      <t>ユウ</t>
    </rPh>
    <rPh sb="2" eb="5">
      <t>ハイグウ</t>
    </rPh>
    <phoneticPr fontId="2"/>
  </si>
  <si>
    <t>死    別</t>
    <rPh sb="0" eb="6">
      <t>シベツ</t>
    </rPh>
    <phoneticPr fontId="2"/>
  </si>
  <si>
    <t>離    別</t>
    <phoneticPr fontId="2"/>
  </si>
  <si>
    <t>２０～２４</t>
  </si>
  <si>
    <t>２５～２９</t>
  </si>
  <si>
    <t>３０～３４</t>
  </si>
  <si>
    <t>３５～３９</t>
  </si>
  <si>
    <t>４０～４４</t>
  </si>
  <si>
    <t>４５～４９</t>
  </si>
  <si>
    <t>５０～５４</t>
  </si>
  <si>
    <t>５５～５９</t>
  </si>
  <si>
    <t>６０～６４</t>
  </si>
  <si>
    <t>６５～６９</t>
  </si>
  <si>
    <t>７０～７４</t>
  </si>
  <si>
    <t>７５～７９</t>
  </si>
  <si>
    <t>８０～８４</t>
  </si>
  <si>
    <t>８５歳以上</t>
  </si>
  <si>
    <t>　　　　　　　　　　　　　　　　　　</t>
  </si>
  <si>
    <t>　　　</t>
    <phoneticPr fontId="2"/>
  </si>
  <si>
    <t>区　　　  　分</t>
    <phoneticPr fontId="2"/>
  </si>
  <si>
    <t>総　　数</t>
  </si>
  <si>
    <t>単独世帯</t>
    <rPh sb="0" eb="2">
      <t>タンドク</t>
    </rPh>
    <rPh sb="2" eb="4">
      <t>セタイ</t>
    </rPh>
    <phoneticPr fontId="2"/>
  </si>
  <si>
    <t>合    計</t>
    <rPh sb="0" eb="6">
      <t>ゴウケイ</t>
    </rPh>
    <phoneticPr fontId="2"/>
  </si>
  <si>
    <t>計</t>
    <rPh sb="0" eb="1">
      <t>ケイ</t>
    </rPh>
    <phoneticPr fontId="2"/>
  </si>
  <si>
    <t>男親と子どもから成る世帯</t>
    <rPh sb="0" eb="1">
      <t>オトコ</t>
    </rPh>
    <rPh sb="1" eb="2">
      <t>オヤ</t>
    </rPh>
    <rPh sb="3" eb="6">
      <t>コドモ</t>
    </rPh>
    <rPh sb="8" eb="9">
      <t>ナ</t>
    </rPh>
    <rPh sb="10" eb="12">
      <t>セタイ</t>
    </rPh>
    <phoneticPr fontId="2"/>
  </si>
  <si>
    <t>総  数</t>
    <rPh sb="0" eb="4">
      <t>ソウスウ</t>
    </rPh>
    <phoneticPr fontId="2"/>
  </si>
  <si>
    <t>　施設等の世帯の種類　（６区分）</t>
    <rPh sb="8" eb="10">
      <t>シュルイ</t>
    </rPh>
    <phoneticPr fontId="2"/>
  </si>
  <si>
    <t>総　　数</t>
    <rPh sb="0" eb="4">
      <t>ソウスウ</t>
    </rPh>
    <phoneticPr fontId="2"/>
  </si>
  <si>
    <t>総　　　　　　　　　数</t>
    <phoneticPr fontId="2"/>
  </si>
  <si>
    <t>寮・寄宿舎の学生・生徒</t>
    <rPh sb="6" eb="8">
      <t>ガクセイ</t>
    </rPh>
    <rPh sb="9" eb="11">
      <t>セイト</t>
    </rPh>
    <phoneticPr fontId="2"/>
  </si>
  <si>
    <t>病院・療養所の入院者</t>
    <rPh sb="7" eb="10">
      <t>ニュウインシャ</t>
    </rPh>
    <phoneticPr fontId="2"/>
  </si>
  <si>
    <t>社会施設の入所者</t>
    <rPh sb="7" eb="8">
      <t>シャ</t>
    </rPh>
    <phoneticPr fontId="2"/>
  </si>
  <si>
    <t>自衛隊営舎内住居者</t>
    <rPh sb="6" eb="8">
      <t>ジュウキョ</t>
    </rPh>
    <rPh sb="8" eb="9">
      <t>シャ</t>
    </rPh>
    <phoneticPr fontId="2"/>
  </si>
  <si>
    <t>矯正施設の入所者</t>
    <rPh sb="7" eb="8">
      <t>シャ</t>
    </rPh>
    <phoneticPr fontId="2"/>
  </si>
  <si>
    <t>そ　　　　　の　　　　　他</t>
    <phoneticPr fontId="2"/>
  </si>
  <si>
    <t xml:space="preserve"> </t>
    <phoneticPr fontId="2"/>
  </si>
  <si>
    <t xml:space="preserve">　　　　　　　　　　　　　　　　　　　　　　　　　　　　　　　　　　               </t>
  </si>
  <si>
    <t>町　丁　・　字　名</t>
    <rPh sb="0" eb="1">
      <t>マチ</t>
    </rPh>
    <rPh sb="2" eb="3">
      <t>チョウ</t>
    </rPh>
    <rPh sb="6" eb="7">
      <t>アザ</t>
    </rPh>
    <rPh sb="8" eb="9">
      <t>ナ</t>
    </rPh>
    <phoneticPr fontId="2"/>
  </si>
  <si>
    <t xml:space="preserve">総数 </t>
    <phoneticPr fontId="2"/>
  </si>
  <si>
    <t xml:space="preserve">新田本町       </t>
    <phoneticPr fontId="2"/>
  </si>
  <si>
    <t xml:space="preserve">        </t>
    <phoneticPr fontId="2"/>
  </si>
  <si>
    <t>２丁目</t>
    <phoneticPr fontId="2"/>
  </si>
  <si>
    <t xml:space="preserve">新田東本町    </t>
    <phoneticPr fontId="2"/>
  </si>
  <si>
    <t xml:space="preserve">新田西町      </t>
    <phoneticPr fontId="2"/>
  </si>
  <si>
    <t>２丁目</t>
    <rPh sb="1" eb="2">
      <t>チョウ</t>
    </rPh>
    <rPh sb="2" eb="3">
      <t>メ</t>
    </rPh>
    <phoneticPr fontId="2"/>
  </si>
  <si>
    <t xml:space="preserve">新田中町      </t>
    <phoneticPr fontId="2"/>
  </si>
  <si>
    <t>３丁目</t>
    <rPh sb="1" eb="2">
      <t>チョウ</t>
    </rPh>
    <rPh sb="2" eb="3">
      <t>メ</t>
    </rPh>
    <phoneticPr fontId="2"/>
  </si>
  <si>
    <t>３丁目</t>
    <phoneticPr fontId="2"/>
  </si>
  <si>
    <t xml:space="preserve">新田旭町      </t>
    <phoneticPr fontId="2"/>
  </si>
  <si>
    <t>４丁目</t>
    <rPh sb="1" eb="2">
      <t>チョウ</t>
    </rPh>
    <rPh sb="2" eb="3">
      <t>メ</t>
    </rPh>
    <phoneticPr fontId="2"/>
  </si>
  <si>
    <t>４丁目</t>
    <phoneticPr fontId="2"/>
  </si>
  <si>
    <t xml:space="preserve">新田北町     </t>
    <phoneticPr fontId="2"/>
  </si>
  <si>
    <t>５丁目</t>
    <rPh sb="1" eb="2">
      <t>チョウ</t>
    </rPh>
    <rPh sb="2" eb="3">
      <t>メ</t>
    </rPh>
    <phoneticPr fontId="2"/>
  </si>
  <si>
    <t>５丁目</t>
    <phoneticPr fontId="2"/>
  </si>
  <si>
    <t xml:space="preserve">新田境町      </t>
    <phoneticPr fontId="2"/>
  </si>
  <si>
    <t>６丁目</t>
    <rPh sb="1" eb="2">
      <t>チョウ</t>
    </rPh>
    <rPh sb="2" eb="3">
      <t>メ</t>
    </rPh>
    <phoneticPr fontId="2"/>
  </si>
  <si>
    <t>曙　　　　町  　</t>
    <phoneticPr fontId="2"/>
  </si>
  <si>
    <t xml:space="preserve">学園町       </t>
    <phoneticPr fontId="2"/>
  </si>
  <si>
    <t xml:space="preserve">三住町         </t>
    <phoneticPr fontId="2"/>
  </si>
  <si>
    <t xml:space="preserve">錦　　　　町  </t>
    <phoneticPr fontId="2"/>
  </si>
  <si>
    <t xml:space="preserve">浜　　　　町  　      </t>
    <phoneticPr fontId="2"/>
  </si>
  <si>
    <t xml:space="preserve">北新町      </t>
    <phoneticPr fontId="2"/>
  </si>
  <si>
    <t xml:space="preserve">明美の里町  </t>
    <phoneticPr fontId="2"/>
  </si>
  <si>
    <t xml:space="preserve">北楠の里町  </t>
    <phoneticPr fontId="2"/>
  </si>
  <si>
    <t xml:space="preserve">新　　　　町  </t>
    <phoneticPr fontId="2"/>
  </si>
  <si>
    <t xml:space="preserve">中楠の里町    </t>
    <phoneticPr fontId="2"/>
  </si>
  <si>
    <t xml:space="preserve">栄和町        </t>
    <phoneticPr fontId="2"/>
  </si>
  <si>
    <t xml:space="preserve">南楠の里町  </t>
    <phoneticPr fontId="2"/>
  </si>
  <si>
    <t xml:space="preserve">末広町       </t>
    <phoneticPr fontId="2"/>
  </si>
  <si>
    <t xml:space="preserve">西楠の里町  </t>
    <phoneticPr fontId="2"/>
  </si>
  <si>
    <t xml:space="preserve">扇町    </t>
    <phoneticPr fontId="2"/>
  </si>
  <si>
    <t xml:space="preserve">津の辺町     </t>
    <phoneticPr fontId="2"/>
  </si>
  <si>
    <t xml:space="preserve">川中新町      </t>
    <phoneticPr fontId="2"/>
  </si>
  <si>
    <t xml:space="preserve">南津の辺町  </t>
    <phoneticPr fontId="2"/>
  </si>
  <si>
    <t>２丁目  　</t>
    <phoneticPr fontId="2"/>
  </si>
  <si>
    <t xml:space="preserve">３丁目  </t>
    <phoneticPr fontId="2"/>
  </si>
  <si>
    <t xml:space="preserve">大字龍間    </t>
    <phoneticPr fontId="2"/>
  </si>
  <si>
    <t>６丁目</t>
    <phoneticPr fontId="2"/>
  </si>
  <si>
    <t xml:space="preserve">４丁目   </t>
    <phoneticPr fontId="2"/>
  </si>
  <si>
    <t xml:space="preserve">５丁目  </t>
    <phoneticPr fontId="2"/>
  </si>
  <si>
    <t>６丁目  　</t>
    <phoneticPr fontId="2"/>
  </si>
  <si>
    <t xml:space="preserve">大東町       </t>
    <phoneticPr fontId="2"/>
  </si>
  <si>
    <t xml:space="preserve">南郷町        </t>
    <phoneticPr fontId="2"/>
  </si>
  <si>
    <t xml:space="preserve">２丁目  </t>
    <phoneticPr fontId="2"/>
  </si>
  <si>
    <t>７丁目</t>
    <phoneticPr fontId="2"/>
  </si>
  <si>
    <t xml:space="preserve">大字中垣内    </t>
    <phoneticPr fontId="2"/>
  </si>
  <si>
    <t>４丁目  　</t>
    <phoneticPr fontId="2"/>
  </si>
  <si>
    <t>５丁目  　</t>
    <phoneticPr fontId="2"/>
  </si>
  <si>
    <t xml:space="preserve">平野屋新町  </t>
    <phoneticPr fontId="2"/>
  </si>
  <si>
    <t xml:space="preserve">７丁目  　 </t>
    <phoneticPr fontId="2"/>
  </si>
  <si>
    <t>８丁目  　</t>
    <phoneticPr fontId="2"/>
  </si>
  <si>
    <t>（単位：人）</t>
  </si>
  <si>
    <t>産　  業  　大　  分　  類</t>
    <phoneticPr fontId="2"/>
  </si>
  <si>
    <t>合                       計</t>
    <rPh sb="0" eb="25">
      <t>ゴウケイ</t>
    </rPh>
    <phoneticPr fontId="2"/>
  </si>
  <si>
    <t>男</t>
  </si>
  <si>
    <t>女</t>
  </si>
  <si>
    <t>雇用者</t>
    <phoneticPr fontId="2"/>
  </si>
  <si>
    <t>役　　員</t>
    <phoneticPr fontId="2"/>
  </si>
  <si>
    <t>自営業主</t>
  </si>
  <si>
    <t>家族従業者</t>
  </si>
  <si>
    <t xml:space="preserve">雇用者  </t>
    <phoneticPr fontId="2"/>
  </si>
  <si>
    <t>役    員</t>
    <rPh sb="0" eb="6">
      <t>ヤクイン</t>
    </rPh>
    <phoneticPr fontId="2"/>
  </si>
  <si>
    <t>雇用者</t>
  </si>
  <si>
    <t xml:space="preserve">役　　員    </t>
    <phoneticPr fontId="2"/>
  </si>
  <si>
    <t>総　　　　                　　　　数</t>
    <phoneticPr fontId="2"/>
  </si>
  <si>
    <t>第１次産業</t>
  </si>
  <si>
    <t>農業</t>
    <phoneticPr fontId="2"/>
  </si>
  <si>
    <t>林業</t>
  </si>
  <si>
    <t>漁業</t>
  </si>
  <si>
    <t>第２次産業</t>
  </si>
  <si>
    <t>鉱業</t>
  </si>
  <si>
    <t>建設業</t>
  </si>
  <si>
    <t>製造業</t>
  </si>
  <si>
    <t>第３次産業</t>
  </si>
  <si>
    <t>電気・ガス・熱供給・水道業</t>
  </si>
  <si>
    <t>運輸・通信業</t>
  </si>
  <si>
    <t>卸売・小売業、飲食店</t>
  </si>
  <si>
    <t>金融・保険業</t>
  </si>
  <si>
    <t>不動産業</t>
  </si>
  <si>
    <t>サ－ビス業</t>
  </si>
  <si>
    <t>公務</t>
  </si>
  <si>
    <t>分　類　不　能　の　産　業</t>
  </si>
  <si>
    <t>産 　業 　大　 分　 類</t>
    <phoneticPr fontId="2"/>
  </si>
  <si>
    <t>平  成  ７  年</t>
    <rPh sb="0" eb="4">
      <t>ヘイセイ</t>
    </rPh>
    <rPh sb="9" eb="10">
      <t>ネン</t>
    </rPh>
    <phoneticPr fontId="2"/>
  </si>
  <si>
    <t>平  成  １２  年</t>
    <rPh sb="0" eb="4">
      <t>ヘイセイ</t>
    </rPh>
    <rPh sb="10" eb="11">
      <t>ネン</t>
    </rPh>
    <phoneticPr fontId="2"/>
  </si>
  <si>
    <t>農業</t>
  </si>
  <si>
    <t>電気・ガス・熱供給・水道業</t>
    <phoneticPr fontId="2"/>
  </si>
  <si>
    <t>分類不能の産業</t>
    <phoneticPr fontId="2"/>
  </si>
  <si>
    <t>割　合 （％）</t>
  </si>
  <si>
    <t>（再　掲）第  １  次  産  業</t>
  </si>
  <si>
    <t>（再　掲）第  ２  次  産  業</t>
  </si>
  <si>
    <t>（再　掲）第  ３  次  産  業</t>
  </si>
  <si>
    <t>合   計</t>
    <rPh sb="0" eb="5">
      <t>ゴウケイ</t>
    </rPh>
    <phoneticPr fontId="2"/>
  </si>
  <si>
    <t>就業者</t>
    <rPh sb="0" eb="3">
      <t>シュウギョウシャ</t>
    </rPh>
    <phoneticPr fontId="2"/>
  </si>
  <si>
    <t>通学者</t>
    <rPh sb="0" eb="3">
      <t>ツウガクシャ</t>
    </rPh>
    <phoneticPr fontId="2"/>
  </si>
  <si>
    <t>泉佐野市</t>
    <rPh sb="0" eb="4">
      <t>イズミサノシ</t>
    </rPh>
    <phoneticPr fontId="2"/>
  </si>
  <si>
    <t>　 　　  就業者・通学者　</t>
    <rPh sb="6" eb="9">
      <t>シュウギョウシャ</t>
    </rPh>
    <rPh sb="10" eb="13">
      <t>ツウガクシャ</t>
    </rPh>
    <phoneticPr fontId="2"/>
  </si>
  <si>
    <t>富田林市</t>
    <rPh sb="0" eb="4">
      <t>トンダバヤシシ</t>
    </rPh>
    <phoneticPr fontId="2"/>
  </si>
  <si>
    <t>寝屋川市</t>
    <rPh sb="0" eb="4">
      <t>ネヤガワシ</t>
    </rPh>
    <phoneticPr fontId="2"/>
  </si>
  <si>
    <t>河内長野市</t>
    <rPh sb="0" eb="5">
      <t>カワチナガノシ</t>
    </rPh>
    <phoneticPr fontId="2"/>
  </si>
  <si>
    <t>松原市</t>
    <rPh sb="0" eb="1">
      <t>マツ</t>
    </rPh>
    <rPh sb="1" eb="2">
      <t>ハラ</t>
    </rPh>
    <rPh sb="2" eb="3">
      <t>シ</t>
    </rPh>
    <phoneticPr fontId="2"/>
  </si>
  <si>
    <t>自宅</t>
    <phoneticPr fontId="2"/>
  </si>
  <si>
    <t>和泉市</t>
    <rPh sb="0" eb="3">
      <t>イズミシ</t>
    </rPh>
    <phoneticPr fontId="2"/>
  </si>
  <si>
    <t>箕面市</t>
    <rPh sb="0" eb="3">
      <t>ミノオシ</t>
    </rPh>
    <phoneticPr fontId="2"/>
  </si>
  <si>
    <t>自宅外</t>
    <phoneticPr fontId="2"/>
  </si>
  <si>
    <t>柏原市</t>
    <rPh sb="0" eb="2">
      <t>カシハラシ</t>
    </rPh>
    <rPh sb="2" eb="3">
      <t>シ</t>
    </rPh>
    <phoneticPr fontId="2"/>
  </si>
  <si>
    <t>羽曳野市</t>
    <rPh sb="0" eb="4">
      <t>ハビキノシ</t>
    </rPh>
    <phoneticPr fontId="2"/>
  </si>
  <si>
    <t>門真市</t>
    <rPh sb="0" eb="3">
      <t>カドマシ</t>
    </rPh>
    <phoneticPr fontId="2"/>
  </si>
  <si>
    <t>摂津市</t>
    <rPh sb="0" eb="3">
      <t>セッツシ</t>
    </rPh>
    <phoneticPr fontId="2"/>
  </si>
  <si>
    <t>高石市</t>
    <rPh sb="0" eb="3">
      <t>タカイシシ</t>
    </rPh>
    <phoneticPr fontId="2"/>
  </si>
  <si>
    <t>藤井寺市</t>
    <rPh sb="0" eb="4">
      <t>フジイデラシ</t>
    </rPh>
    <phoneticPr fontId="2"/>
  </si>
  <si>
    <t>大阪市</t>
    <phoneticPr fontId="2"/>
  </si>
  <si>
    <t>東大阪市</t>
    <rPh sb="0" eb="4">
      <t>ヒガシオオサカシ</t>
    </rPh>
    <phoneticPr fontId="2"/>
  </si>
  <si>
    <t>都島区</t>
    <phoneticPr fontId="2"/>
  </si>
  <si>
    <t>泉南市</t>
    <rPh sb="0" eb="2">
      <t>センナン</t>
    </rPh>
    <rPh sb="2" eb="3">
      <t>イズミシ</t>
    </rPh>
    <phoneticPr fontId="2"/>
  </si>
  <si>
    <t>福島区</t>
    <phoneticPr fontId="2"/>
  </si>
  <si>
    <t>四條畷市</t>
    <rPh sb="0" eb="4">
      <t>シジョウナワテシ</t>
    </rPh>
    <phoneticPr fontId="2"/>
  </si>
  <si>
    <t>此花区</t>
    <phoneticPr fontId="2"/>
  </si>
  <si>
    <t>交野市</t>
    <rPh sb="0" eb="3">
      <t>カタノシ</t>
    </rPh>
    <phoneticPr fontId="2"/>
  </si>
  <si>
    <t>西区</t>
    <phoneticPr fontId="2"/>
  </si>
  <si>
    <t>大阪狭山市</t>
    <rPh sb="0" eb="5">
      <t>オオサカサヤマシ</t>
    </rPh>
    <phoneticPr fontId="2"/>
  </si>
  <si>
    <t>港区</t>
    <phoneticPr fontId="2"/>
  </si>
  <si>
    <t>大正区</t>
    <phoneticPr fontId="2"/>
  </si>
  <si>
    <t>天王寺区</t>
    <phoneticPr fontId="2"/>
  </si>
  <si>
    <t>浪速区</t>
    <phoneticPr fontId="2"/>
  </si>
  <si>
    <t>西淀川区</t>
    <phoneticPr fontId="2"/>
  </si>
  <si>
    <t>東淀川区</t>
    <phoneticPr fontId="2"/>
  </si>
  <si>
    <t>東成区</t>
    <phoneticPr fontId="2"/>
  </si>
  <si>
    <t>生野区</t>
    <phoneticPr fontId="2"/>
  </si>
  <si>
    <t>旭区</t>
    <phoneticPr fontId="2"/>
  </si>
  <si>
    <t>城東区</t>
    <phoneticPr fontId="2"/>
  </si>
  <si>
    <t>阿倍野区</t>
    <phoneticPr fontId="2"/>
  </si>
  <si>
    <t>住吉区</t>
    <phoneticPr fontId="2"/>
  </si>
  <si>
    <t>東住吉区</t>
    <phoneticPr fontId="2"/>
  </si>
  <si>
    <t>西成区</t>
    <phoneticPr fontId="2"/>
  </si>
  <si>
    <t>淀川区</t>
    <phoneticPr fontId="2"/>
  </si>
  <si>
    <t>鶴見区</t>
    <phoneticPr fontId="2"/>
  </si>
  <si>
    <t>住之江区</t>
    <phoneticPr fontId="2"/>
  </si>
  <si>
    <t>平野区</t>
    <phoneticPr fontId="2"/>
  </si>
  <si>
    <t>北区</t>
    <phoneticPr fontId="2"/>
  </si>
  <si>
    <t>神戸市</t>
    <rPh sb="0" eb="3">
      <t>コウベシ</t>
    </rPh>
    <phoneticPr fontId="2"/>
  </si>
  <si>
    <t>中央区</t>
    <phoneticPr fontId="2"/>
  </si>
  <si>
    <t>尼崎市</t>
    <rPh sb="0" eb="3">
      <t>アマガサキシ</t>
    </rPh>
    <phoneticPr fontId="2"/>
  </si>
  <si>
    <t>堺市</t>
    <phoneticPr fontId="2"/>
  </si>
  <si>
    <t>西宮市</t>
    <rPh sb="0" eb="3">
      <t>ニシノミヤシ</t>
    </rPh>
    <phoneticPr fontId="2"/>
  </si>
  <si>
    <t>岸和田市</t>
  </si>
  <si>
    <t>伊丹市</t>
    <rPh sb="0" eb="3">
      <t>イタミシ</t>
    </rPh>
    <phoneticPr fontId="2"/>
  </si>
  <si>
    <t>豊中市</t>
  </si>
  <si>
    <t>池田市</t>
  </si>
  <si>
    <t>吹田市</t>
  </si>
  <si>
    <t>奈良県</t>
    <rPh sb="0" eb="3">
      <t>ナラケン</t>
    </rPh>
    <phoneticPr fontId="2"/>
  </si>
  <si>
    <t>泉大津市</t>
  </si>
  <si>
    <t>奈良市</t>
    <rPh sb="0" eb="3">
      <t>ナラシ</t>
    </rPh>
    <phoneticPr fontId="2"/>
  </si>
  <si>
    <t>高槻市</t>
  </si>
  <si>
    <t>大和郡山市</t>
    <rPh sb="0" eb="5">
      <t>ヤマトコオリヤマシ</t>
    </rPh>
    <phoneticPr fontId="2"/>
  </si>
  <si>
    <t>貝塚市</t>
  </si>
  <si>
    <t>天理市</t>
    <rPh sb="0" eb="3">
      <t>テンリシ</t>
    </rPh>
    <phoneticPr fontId="2"/>
  </si>
  <si>
    <t>守口市</t>
    <phoneticPr fontId="2"/>
  </si>
  <si>
    <t>枚方市</t>
    <phoneticPr fontId="2"/>
  </si>
  <si>
    <t>茨木市</t>
    <phoneticPr fontId="2"/>
  </si>
  <si>
    <t>八尾市</t>
    <phoneticPr fontId="2"/>
  </si>
  <si>
    <t>　</t>
  </si>
  <si>
    <t>合　計</t>
    <rPh sb="0" eb="3">
      <t>ゴウケイ</t>
    </rPh>
    <phoneticPr fontId="2"/>
  </si>
  <si>
    <t>　　　　　通学する者</t>
    <phoneticPr fontId="2"/>
  </si>
  <si>
    <t>泉南市</t>
    <rPh sb="0" eb="3">
      <t>センナンシ</t>
    </rPh>
    <phoneticPr fontId="2"/>
  </si>
  <si>
    <t>阪南市</t>
    <rPh sb="0" eb="3">
      <t>ハンナンシ</t>
    </rPh>
    <phoneticPr fontId="2"/>
  </si>
  <si>
    <t>東　成　区</t>
    <phoneticPr fontId="2"/>
  </si>
  <si>
    <t>生　野　区</t>
    <phoneticPr fontId="2"/>
  </si>
  <si>
    <t>旭　　　区</t>
    <phoneticPr fontId="2"/>
  </si>
  <si>
    <t>城　東　区</t>
    <phoneticPr fontId="2"/>
  </si>
  <si>
    <t>住　吉　区</t>
    <phoneticPr fontId="2"/>
  </si>
  <si>
    <t>西　成　区</t>
    <phoneticPr fontId="2"/>
  </si>
  <si>
    <t>淀　川　区</t>
    <phoneticPr fontId="2"/>
  </si>
  <si>
    <t>鶴　見　区</t>
    <phoneticPr fontId="2"/>
  </si>
  <si>
    <t>夫婦のみの世帯</t>
    <rPh sb="0" eb="2">
      <t>フウフ</t>
    </rPh>
    <rPh sb="5" eb="7">
      <t>セタイ</t>
    </rPh>
    <phoneticPr fontId="2"/>
  </si>
  <si>
    <t xml:space="preserve">     核　　　　　家　　　　　族　　　　　世　　　　　　帯</t>
    <phoneticPr fontId="2"/>
  </si>
  <si>
    <t>（各年１０月１日現在）</t>
    <phoneticPr fontId="2"/>
  </si>
  <si>
    <t>夫婦と子どもから成る世帯</t>
    <rPh sb="0" eb="2">
      <t>フウフ</t>
    </rPh>
    <rPh sb="3" eb="6">
      <t>コドモ</t>
    </rPh>
    <rPh sb="8" eb="9">
      <t>ナ</t>
    </rPh>
    <rPh sb="10" eb="12">
      <t>セタイ</t>
    </rPh>
    <phoneticPr fontId="2"/>
  </si>
  <si>
    <t>女親と子どもから成る世帯</t>
    <rPh sb="0" eb="1">
      <t>オンナ</t>
    </rPh>
    <rPh sb="1" eb="2">
      <t>オヤ</t>
    </rPh>
    <rPh sb="3" eb="6">
      <t>コドモ</t>
    </rPh>
    <rPh sb="8" eb="9">
      <t>ナ</t>
    </rPh>
    <rPh sb="10" eb="12">
      <t>セタイ</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</si>
  <si>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</si>
  <si>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</si>
  <si>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平  成  １７  年</t>
    <rPh sb="0" eb="4">
      <t>ヘイセイ</t>
    </rPh>
    <rPh sb="10" eb="11">
      <t>ネン</t>
    </rPh>
    <phoneticPr fontId="2"/>
  </si>
  <si>
    <t>△2,280</t>
    <phoneticPr fontId="2"/>
  </si>
  <si>
    <t>-</t>
  </si>
  <si>
    <t>情報通信業</t>
    <phoneticPr fontId="2"/>
  </si>
  <si>
    <t>運輸業，郵便業</t>
    <phoneticPr fontId="2"/>
  </si>
  <si>
    <t>卸売業，小売業</t>
    <phoneticPr fontId="2"/>
  </si>
  <si>
    <t>金融業，保険業</t>
    <phoneticPr fontId="2"/>
  </si>
  <si>
    <t>不動産業，物品賃貸業</t>
    <phoneticPr fontId="2"/>
  </si>
  <si>
    <t>学術研究，専門・技術サービス業</t>
    <phoneticPr fontId="2"/>
  </si>
  <si>
    <t>宿泊業，飲食サービス業</t>
    <phoneticPr fontId="2"/>
  </si>
  <si>
    <t>生活関連サービス業，娯楽業</t>
    <phoneticPr fontId="2"/>
  </si>
  <si>
    <t>教育，学習支援業</t>
    <phoneticPr fontId="2"/>
  </si>
  <si>
    <t>医療，福祉</t>
    <phoneticPr fontId="2"/>
  </si>
  <si>
    <t>複合サービス事業</t>
    <phoneticPr fontId="2"/>
  </si>
  <si>
    <t>サービス業（他に分類されないもの）</t>
    <phoneticPr fontId="2"/>
  </si>
  <si>
    <t>公務（他に分類されるものを除く）</t>
    <phoneticPr fontId="2"/>
  </si>
  <si>
    <t>情報通信業</t>
    <rPh sb="0" eb="2">
      <t>ジョウホウ</t>
    </rPh>
    <phoneticPr fontId="2"/>
  </si>
  <si>
    <t>運輸業・郵便業</t>
    <rPh sb="0" eb="3">
      <t>ウンユギョウ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</si>
  <si>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</si>
  <si>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</si>
  <si>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</si>
  <si>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</si>
  <si>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</si>
  <si>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</si>
  <si>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複合サービス事業</t>
    <rPh sb="0" eb="2">
      <t>フクゴウ</t>
    </rPh>
    <rPh sb="6" eb="8">
      <t>ジギョウ</t>
    </rPh>
    <phoneticPr fontId="2"/>
  </si>
  <si>
    <t>サービス業（他に分類されないもの）</t>
    <rPh sb="4" eb="5">
      <t>ギョウ</t>
    </rPh>
    <rPh sb="6" eb="7">
      <t>ホカ</t>
    </rPh>
    <rPh sb="8" eb="10">
      <t>ブンルイ</t>
    </rPh>
    <phoneticPr fontId="2"/>
  </si>
  <si>
    <t>公務（他に分類されないもの）</t>
    <rPh sb="0" eb="2">
      <t>コウム</t>
    </rPh>
    <rPh sb="3" eb="4">
      <t>ホカ</t>
    </rPh>
    <rPh sb="5" eb="7">
      <t>ブンルイ</t>
    </rPh>
    <phoneticPr fontId="2"/>
  </si>
  <si>
    <t>分類不能の産業</t>
    <rPh sb="0" eb="2">
      <t>ブンルイ</t>
    </rPh>
    <rPh sb="2" eb="4">
      <t>フノウ</t>
    </rPh>
    <rPh sb="5" eb="7">
      <t>サンギョウ</t>
    </rPh>
    <phoneticPr fontId="2"/>
  </si>
  <si>
    <t>割　合 （％）</t>
    <phoneticPr fontId="2"/>
  </si>
  <si>
    <t>平  成  ２ ２ 年</t>
    <rPh sb="0" eb="4">
      <t>ヘイセイ</t>
    </rPh>
    <rPh sb="10" eb="11">
      <t>ネン</t>
    </rPh>
    <phoneticPr fontId="2"/>
  </si>
  <si>
    <t>（各年１０月１日現在）</t>
    <phoneticPr fontId="2"/>
  </si>
  <si>
    <t>昼間人口指数　　　(常住人口＝１００)</t>
    <rPh sb="0" eb="2">
      <t>チュウカン</t>
    </rPh>
    <rPh sb="2" eb="4">
      <t>ジンコウ</t>
    </rPh>
    <rPh sb="4" eb="6">
      <t>シスウ</t>
    </rPh>
    <rPh sb="10" eb="12">
      <t>ジョウジュウ</t>
    </rPh>
    <rPh sb="12" eb="14">
      <t>ジンコウ</t>
    </rPh>
    <phoneticPr fontId="2"/>
  </si>
  <si>
    <t>国勢調査区のうち、人口密度の高い調査区（原則として人口</t>
    <phoneticPr fontId="2"/>
  </si>
  <si>
    <t>密度が１平方キロメートルあたり約4,000人以上）が隣接して、</t>
    <phoneticPr fontId="2"/>
  </si>
  <si>
    <t>人口5,000人以上を有している地区。</t>
    <phoneticPr fontId="2"/>
  </si>
  <si>
    <t>１５　　労働力状態別１５歳（５歳階級）以上人口</t>
    <rPh sb="4" eb="7">
      <t>ロウドウリョク</t>
    </rPh>
    <rPh sb="7" eb="9">
      <t>ジョウタイ</t>
    </rPh>
    <rPh sb="9" eb="10">
      <t>ベツ</t>
    </rPh>
    <rPh sb="12" eb="13">
      <t>サイ</t>
    </rPh>
    <rPh sb="15" eb="16">
      <t>サイ</t>
    </rPh>
    <rPh sb="16" eb="18">
      <t>カイキュウ</t>
    </rPh>
    <rPh sb="19" eb="21">
      <t>イジョウ</t>
    </rPh>
    <rPh sb="21" eb="23">
      <t>ジンコウ</t>
    </rPh>
    <phoneticPr fontId="2"/>
  </si>
  <si>
    <t>１４   　住宅の種類・住宅の所有関係別一般の世帯数･世帯人員等</t>
    <rPh sb="9" eb="11">
      <t>シュルイ</t>
    </rPh>
    <rPh sb="12" eb="14">
      <t>ジュウタク</t>
    </rPh>
    <rPh sb="15" eb="17">
      <t>ショユウ</t>
    </rPh>
    <rPh sb="17" eb="19">
      <t>カンケイ</t>
    </rPh>
    <rPh sb="19" eb="20">
      <t>ベツ</t>
    </rPh>
    <rPh sb="20" eb="22">
      <t>イッパン</t>
    </rPh>
    <rPh sb="23" eb="26">
      <t>セタイスウ</t>
    </rPh>
    <rPh sb="27" eb="29">
      <t>セタイ</t>
    </rPh>
    <rPh sb="29" eb="31">
      <t>ジンイン</t>
    </rPh>
    <rPh sb="31" eb="32">
      <t>トウ</t>
    </rPh>
    <phoneticPr fontId="2"/>
  </si>
  <si>
    <t>１２　　国  勢　調  査  人　口　・　世  帯　数　　　　　</t>
    <phoneticPr fontId="2"/>
  </si>
  <si>
    <t xml:space="preserve">15～19 </t>
    <phoneticPr fontId="2"/>
  </si>
  <si>
    <t>１５～１９</t>
    <phoneticPr fontId="2"/>
  </si>
  <si>
    <t>総　　数</t>
    <phoneticPr fontId="2"/>
  </si>
  <si>
    <t>１６　　年齢（５歳階級）・男女別１５歳以上配偶関係</t>
    <rPh sb="4" eb="6">
      <t>ネンレイ</t>
    </rPh>
    <rPh sb="8" eb="9">
      <t>サイ</t>
    </rPh>
    <rPh sb="9" eb="11">
      <t>カイキュウ</t>
    </rPh>
    <rPh sb="13" eb="15">
      <t>ダンジョ</t>
    </rPh>
    <rPh sb="15" eb="16">
      <t>ベツ</t>
    </rPh>
    <rPh sb="18" eb="21">
      <t>サイイジョウ</t>
    </rPh>
    <rPh sb="21" eb="23">
      <t>ハイグウ</t>
    </rPh>
    <rPh sb="23" eb="25">
      <t>カンケイ</t>
    </rPh>
    <phoneticPr fontId="2"/>
  </si>
  <si>
    <t>１８　　世帯人員別一般世帯数・世帯人員</t>
    <rPh sb="4" eb="5">
      <t>ヨ</t>
    </rPh>
    <rPh sb="5" eb="6">
      <t>オビ</t>
    </rPh>
    <rPh sb="6" eb="8">
      <t>ジンイン</t>
    </rPh>
    <rPh sb="8" eb="9">
      <t>ベツ</t>
    </rPh>
    <rPh sb="9" eb="11">
      <t>イッパン</t>
    </rPh>
    <rPh sb="11" eb="14">
      <t>セタイスウ</t>
    </rPh>
    <rPh sb="15" eb="17">
      <t>セタイ</t>
    </rPh>
    <rPh sb="17" eb="19">
      <t>ジンイン</t>
    </rPh>
    <phoneticPr fontId="2"/>
  </si>
  <si>
    <t>２０　　産業大分類別・従業上の地位・男女別１５歳以上就業者数</t>
    <rPh sb="4" eb="6">
      <t>サンギョウ</t>
    </rPh>
    <rPh sb="6" eb="7">
      <t>ダイ</t>
    </rPh>
    <rPh sb="7" eb="9">
      <t>ブンルイ</t>
    </rPh>
    <rPh sb="9" eb="10">
      <t>ベツ</t>
    </rPh>
    <rPh sb="11" eb="13">
      <t>ジュウギョウ</t>
    </rPh>
    <rPh sb="13" eb="14">
      <t>ウエ</t>
    </rPh>
    <rPh sb="15" eb="17">
      <t>チイ</t>
    </rPh>
    <rPh sb="18" eb="20">
      <t>ダンジョ</t>
    </rPh>
    <rPh sb="20" eb="21">
      <t>ベツ</t>
    </rPh>
    <rPh sb="23" eb="24">
      <t>サイ</t>
    </rPh>
    <rPh sb="24" eb="26">
      <t>イジョウ</t>
    </rPh>
    <rPh sb="26" eb="29">
      <t>シュウギョウシャ</t>
    </rPh>
    <rPh sb="29" eb="30">
      <t>スウ</t>
    </rPh>
    <phoneticPr fontId="2"/>
  </si>
  <si>
    <t>２１　　産業大分類別１５歳以上就業者数</t>
    <rPh sb="4" eb="6">
      <t>サンギョウ</t>
    </rPh>
    <rPh sb="6" eb="7">
      <t>ダイ</t>
    </rPh>
    <rPh sb="7" eb="9">
      <t>ブンルイ</t>
    </rPh>
    <rPh sb="9" eb="10">
      <t>ベツ</t>
    </rPh>
    <rPh sb="12" eb="13">
      <t>サイ</t>
    </rPh>
    <rPh sb="13" eb="15">
      <t>イジョウ</t>
    </rPh>
    <rPh sb="15" eb="18">
      <t>シュウギョウシャ</t>
    </rPh>
    <rPh sb="18" eb="19">
      <t>スウ</t>
    </rPh>
    <phoneticPr fontId="2"/>
  </si>
  <si>
    <t>２１　　産業大分類別１５歳以上就業者数（続き）</t>
    <rPh sb="4" eb="6">
      <t>サンギョウ</t>
    </rPh>
    <rPh sb="6" eb="7">
      <t>ダイ</t>
    </rPh>
    <rPh sb="7" eb="9">
      <t>ブンルイ</t>
    </rPh>
    <rPh sb="9" eb="10">
      <t>ベツ</t>
    </rPh>
    <rPh sb="12" eb="13">
      <t>サイ</t>
    </rPh>
    <rPh sb="13" eb="15">
      <t>イジョウ</t>
    </rPh>
    <rPh sb="15" eb="18">
      <t>シュウギョウシャ</t>
    </rPh>
    <rPh sb="18" eb="19">
      <t>スウ</t>
    </rPh>
    <rPh sb="20" eb="21">
      <t>ツヅ</t>
    </rPh>
    <phoneticPr fontId="2"/>
  </si>
  <si>
    <t>自　宅</t>
    <phoneticPr fontId="2"/>
  </si>
  <si>
    <t>三重県</t>
    <phoneticPr fontId="2"/>
  </si>
  <si>
    <t>滋賀県</t>
    <phoneticPr fontId="2"/>
  </si>
  <si>
    <t>京都府</t>
  </si>
  <si>
    <t>京都市</t>
    <phoneticPr fontId="2"/>
  </si>
  <si>
    <t>宇治市</t>
    <phoneticPr fontId="2"/>
  </si>
  <si>
    <t>八幡市</t>
    <phoneticPr fontId="2"/>
  </si>
  <si>
    <t>京田辺市</t>
    <phoneticPr fontId="2"/>
  </si>
  <si>
    <t>木津川市</t>
    <phoneticPr fontId="2"/>
  </si>
  <si>
    <t>精華町</t>
    <phoneticPr fontId="2"/>
  </si>
  <si>
    <t>他の市町村</t>
  </si>
  <si>
    <t>他の市町村</t>
    <phoneticPr fontId="2"/>
  </si>
  <si>
    <t>兵庫県</t>
  </si>
  <si>
    <t>神戸市</t>
  </si>
  <si>
    <t>尼崎市</t>
  </si>
  <si>
    <t>西宮市</t>
  </si>
  <si>
    <t>伊丹市</t>
    <phoneticPr fontId="2"/>
  </si>
  <si>
    <t>宝塚市</t>
    <phoneticPr fontId="2"/>
  </si>
  <si>
    <t>川西市</t>
    <phoneticPr fontId="2"/>
  </si>
  <si>
    <t>奈良県</t>
    <phoneticPr fontId="2"/>
  </si>
  <si>
    <t>奈良市</t>
  </si>
  <si>
    <t>大和郡山市</t>
    <phoneticPr fontId="2"/>
  </si>
  <si>
    <t>橿原市</t>
  </si>
  <si>
    <t>生駒市</t>
  </si>
  <si>
    <t>香芝市</t>
    <phoneticPr fontId="2"/>
  </si>
  <si>
    <t>平群町</t>
    <phoneticPr fontId="2"/>
  </si>
  <si>
    <t>和歌山県</t>
    <phoneticPr fontId="2"/>
  </si>
  <si>
    <t>他の都道府県</t>
    <phoneticPr fontId="2"/>
  </si>
  <si>
    <t>大阪府内</t>
    <rPh sb="0" eb="2">
      <t>オオサカ</t>
    </rPh>
    <phoneticPr fontId="2"/>
  </si>
  <si>
    <t>大阪府外</t>
    <rPh sb="0" eb="2">
      <t>オオサカ</t>
    </rPh>
    <phoneticPr fontId="2"/>
  </si>
  <si>
    <t>他の市町村</t>
    <rPh sb="0" eb="1">
      <t>タ</t>
    </rPh>
    <rPh sb="2" eb="5">
      <t>シチョウソン</t>
    </rPh>
    <phoneticPr fontId="2"/>
  </si>
  <si>
    <t>大東市に常住</t>
    <rPh sb="0" eb="2">
      <t>ダイトウ</t>
    </rPh>
    <phoneticPr fontId="2"/>
  </si>
  <si>
    <t>大東市で従業・</t>
    <rPh sb="0" eb="3">
      <t>ダイトウシ</t>
    </rPh>
    <phoneticPr fontId="2"/>
  </si>
  <si>
    <t>大東市に常住する</t>
    <rPh sb="0" eb="3">
      <t>ダイトウシ</t>
    </rPh>
    <rPh sb="4" eb="6">
      <t>ジョウジュウ</t>
    </rPh>
    <phoneticPr fontId="2"/>
  </si>
  <si>
    <t>大東市で就業・通学</t>
    <rPh sb="0" eb="2">
      <t>ダイトウ</t>
    </rPh>
    <rPh sb="2" eb="3">
      <t>シ</t>
    </rPh>
    <rPh sb="4" eb="6">
      <t>シュウギョウ</t>
    </rPh>
    <rPh sb="7" eb="9">
      <t>ツウガク</t>
    </rPh>
    <phoneticPr fontId="2"/>
  </si>
  <si>
    <t>大阪府外</t>
    <phoneticPr fontId="2"/>
  </si>
  <si>
    <t>東京都</t>
    <phoneticPr fontId="2"/>
  </si>
  <si>
    <t>愛知県</t>
    <phoneticPr fontId="2"/>
  </si>
  <si>
    <t>京都府</t>
    <phoneticPr fontId="2"/>
  </si>
  <si>
    <t>兵庫県</t>
    <phoneticPr fontId="2"/>
  </si>
  <si>
    <t>和歌山県</t>
  </si>
  <si>
    <t>大東市外に常住</t>
    <rPh sb="0" eb="3">
      <t>ダイトウシ</t>
    </rPh>
    <rPh sb="3" eb="4">
      <t>ソト</t>
    </rPh>
    <phoneticPr fontId="2"/>
  </si>
  <si>
    <t>大東市外で従業・通学</t>
    <rPh sb="0" eb="2">
      <t>ダイトウ</t>
    </rPh>
    <rPh sb="2" eb="3">
      <t>シ</t>
    </rPh>
    <rPh sb="3" eb="4">
      <t>ソト</t>
    </rPh>
    <rPh sb="5" eb="7">
      <t>ジュウギョウ</t>
    </rPh>
    <rPh sb="8" eb="10">
      <t>ツウガク</t>
    </rPh>
    <phoneticPr fontId="2"/>
  </si>
  <si>
    <t>南新田</t>
    <phoneticPr fontId="2"/>
  </si>
  <si>
    <t>北条</t>
    <phoneticPr fontId="2"/>
  </si>
  <si>
    <t>１丁目</t>
    <phoneticPr fontId="2"/>
  </si>
  <si>
    <t>野崎</t>
    <phoneticPr fontId="2"/>
  </si>
  <si>
    <t>寺川</t>
    <rPh sb="0" eb="1">
      <t>テラ</t>
    </rPh>
    <rPh sb="1" eb="2">
      <t>カワ</t>
    </rPh>
    <phoneticPr fontId="2"/>
  </si>
  <si>
    <t>中垣内</t>
    <phoneticPr fontId="2"/>
  </si>
  <si>
    <t>平野屋</t>
    <phoneticPr fontId="2"/>
  </si>
  <si>
    <t xml:space="preserve">１丁目 </t>
    <phoneticPr fontId="2"/>
  </si>
  <si>
    <t xml:space="preserve">泉町 </t>
    <phoneticPr fontId="2"/>
  </si>
  <si>
    <t>御供田</t>
    <phoneticPr fontId="2"/>
  </si>
  <si>
    <t>住道</t>
    <rPh sb="0" eb="1">
      <t>ジュウ</t>
    </rPh>
    <rPh sb="1" eb="2">
      <t>ミチ</t>
    </rPh>
    <phoneticPr fontId="2"/>
  </si>
  <si>
    <t>赤井</t>
    <phoneticPr fontId="2"/>
  </si>
  <si>
    <t xml:space="preserve">太子田  </t>
    <phoneticPr fontId="2"/>
  </si>
  <si>
    <t xml:space="preserve">大野  </t>
    <phoneticPr fontId="2"/>
  </si>
  <si>
    <t>朋来</t>
    <phoneticPr fontId="2"/>
  </si>
  <si>
    <t>灰塚</t>
    <phoneticPr fontId="2"/>
  </si>
  <si>
    <t>諸福</t>
    <phoneticPr fontId="2"/>
  </si>
  <si>
    <t>深野北</t>
    <phoneticPr fontId="2"/>
  </si>
  <si>
    <t>深野</t>
    <phoneticPr fontId="2"/>
  </si>
  <si>
    <t>緑が丘</t>
    <phoneticPr fontId="2"/>
  </si>
  <si>
    <t>谷川</t>
    <phoneticPr fontId="2"/>
  </si>
  <si>
    <t>三箇</t>
    <phoneticPr fontId="2"/>
  </si>
  <si>
    <t>御領</t>
    <phoneticPr fontId="2"/>
  </si>
  <si>
    <t>氷野</t>
    <phoneticPr fontId="2"/>
  </si>
  <si>
    <t>総数</t>
    <phoneticPr fontId="2"/>
  </si>
  <si>
    <t>（再掲）第１次産業</t>
    <phoneticPr fontId="2"/>
  </si>
  <si>
    <t>（再掲）第２次産業</t>
    <phoneticPr fontId="2"/>
  </si>
  <si>
    <t>（再掲）第３次産業</t>
    <phoneticPr fontId="2"/>
  </si>
  <si>
    <t>電気・ガス・
熱供給・水道業</t>
    <phoneticPr fontId="2"/>
  </si>
  <si>
    <t>総数</t>
    <phoneticPr fontId="2"/>
  </si>
  <si>
    <t>　注１）　 昭和３０年までは、住道町、四条町、南郷村の合計。</t>
    <rPh sb="21" eb="22">
      <t>マチ</t>
    </rPh>
    <phoneticPr fontId="2"/>
  </si>
  <si>
    <t>　注２）　 「人口集中地区（DIDs）」：</t>
    <rPh sb="7" eb="9">
      <t>ジンコウ</t>
    </rPh>
    <rPh sb="9" eb="11">
      <t>シュウチュウ</t>
    </rPh>
    <rPh sb="11" eb="13">
      <t>チク</t>
    </rPh>
    <phoneticPr fontId="2"/>
  </si>
  <si>
    <t>　注１）　△印は流出超過を示す。</t>
    <rPh sb="1" eb="2">
      <t>チュウ</t>
    </rPh>
    <rPh sb="6" eb="7">
      <t>シルシ</t>
    </rPh>
    <rPh sb="8" eb="10">
      <t>リュウシュツ</t>
    </rPh>
    <rPh sb="10" eb="12">
      <t>チョウカ</t>
    </rPh>
    <rPh sb="13" eb="14">
      <t>シメ</t>
    </rPh>
    <phoneticPr fontId="2"/>
  </si>
  <si>
    <t>　注２）　年齢不詳の者は集計から除外しているため確定人口とは一致しない場合がある。</t>
    <rPh sb="1" eb="2">
      <t>チュウ</t>
    </rPh>
    <rPh sb="5" eb="7">
      <t>ネンレイ</t>
    </rPh>
    <rPh sb="7" eb="9">
      <t>フショウ</t>
    </rPh>
    <rPh sb="10" eb="11">
      <t>モノ</t>
    </rPh>
    <rPh sb="12" eb="14">
      <t>シュウケイ</t>
    </rPh>
    <rPh sb="16" eb="18">
      <t>ジョガイ</t>
    </rPh>
    <rPh sb="24" eb="26">
      <t>カクテイ</t>
    </rPh>
    <rPh sb="26" eb="28">
      <t>ジンコウ</t>
    </rPh>
    <rPh sb="30" eb="32">
      <t>イッチ</t>
    </rPh>
    <rPh sb="35" eb="37">
      <t>バアイ</t>
    </rPh>
    <phoneticPr fontId="2"/>
  </si>
  <si>
    <t>　注３）　昼間人口は、常住人口+流出入超過人口。</t>
    <rPh sb="1" eb="2">
      <t>チュウ</t>
    </rPh>
    <rPh sb="5" eb="7">
      <t>ヒルマ</t>
    </rPh>
    <rPh sb="7" eb="9">
      <t>ジンコウ</t>
    </rPh>
    <rPh sb="11" eb="13">
      <t>ジョウジュウ</t>
    </rPh>
    <rPh sb="13" eb="15">
      <t>ジンコウ</t>
    </rPh>
    <rPh sb="16" eb="19">
      <t>リュウシュツニュウ</t>
    </rPh>
    <rPh sb="19" eb="21">
      <t>チョウカ</t>
    </rPh>
    <rPh sb="21" eb="23">
      <t>ジンコウ</t>
    </rPh>
    <phoneticPr fontId="2"/>
  </si>
  <si>
    <t>　注４）　昼間人口密度に使用した面積は、昭和５５年及び昭和６０年は１８．４３K㎡、平成</t>
    <rPh sb="1" eb="2">
      <t>チュウ</t>
    </rPh>
    <rPh sb="5" eb="7">
      <t>ヒルマ</t>
    </rPh>
    <rPh sb="7" eb="9">
      <t>ジンコウ</t>
    </rPh>
    <rPh sb="9" eb="11">
      <t>ミツド</t>
    </rPh>
    <rPh sb="12" eb="14">
      <t>シヨウ</t>
    </rPh>
    <rPh sb="16" eb="18">
      <t>メンセキ</t>
    </rPh>
    <rPh sb="20" eb="22">
      <t>ショウワ</t>
    </rPh>
    <rPh sb="24" eb="25">
      <t>ネン</t>
    </rPh>
    <rPh sb="25" eb="26">
      <t>オヨ</t>
    </rPh>
    <rPh sb="27" eb="29">
      <t>ショウワ</t>
    </rPh>
    <rPh sb="31" eb="32">
      <t>ネン</t>
    </rPh>
    <rPh sb="41" eb="43">
      <t>ヘイセイ</t>
    </rPh>
    <phoneticPr fontId="2"/>
  </si>
  <si>
    <t>　　　　　２年以降は１８．２７K㎡。</t>
    <rPh sb="7" eb="9">
      <t>イコウ</t>
    </rPh>
    <phoneticPr fontId="2"/>
  </si>
  <si>
    <t>　注）　総数に労働力状態「不詳」を含む。</t>
    <phoneticPr fontId="2"/>
  </si>
  <si>
    <t>完全
失業</t>
    <phoneticPr fontId="2"/>
  </si>
  <si>
    <t>　注１）　京都府・兵庫県・奈良県については、合計数が上位５位までの市または町を登載。</t>
    <rPh sb="1" eb="2">
      <t>チュウ</t>
    </rPh>
    <rPh sb="5" eb="8">
      <t>キョウトフ</t>
    </rPh>
    <rPh sb="9" eb="12">
      <t>ヒョウゴケン</t>
    </rPh>
    <rPh sb="13" eb="16">
      <t>ナラケン</t>
    </rPh>
    <rPh sb="22" eb="25">
      <t>ゴウケイスウ</t>
    </rPh>
    <rPh sb="26" eb="28">
      <t>ジョウイ</t>
    </rPh>
    <rPh sb="29" eb="30">
      <t>イ</t>
    </rPh>
    <rPh sb="33" eb="34">
      <t>シ</t>
    </rPh>
    <rPh sb="37" eb="38">
      <t>チョウ</t>
    </rPh>
    <rPh sb="39" eb="41">
      <t>トウサイ</t>
    </rPh>
    <phoneticPr fontId="2"/>
  </si>
  <si>
    <t>　注２）　「大東市に常住する就業者・通学者」には、 従業地・通学地「不詳」を含む。</t>
    <rPh sb="1" eb="2">
      <t>チュウ</t>
    </rPh>
    <rPh sb="6" eb="9">
      <t>ダイトウシ</t>
    </rPh>
    <rPh sb="10" eb="12">
      <t>ジョウジュウ</t>
    </rPh>
    <rPh sb="14" eb="17">
      <t>シュウギョウシャ</t>
    </rPh>
    <rPh sb="18" eb="20">
      <t>ツウガク</t>
    </rPh>
    <rPh sb="20" eb="21">
      <t>シャ</t>
    </rPh>
    <phoneticPr fontId="2"/>
  </si>
  <si>
    <t>　注３）　「大東市外で従業・通学」には、 他市区町村に従業・通学で、従業地・通学地「不詳」を含む。</t>
    <rPh sb="1" eb="2">
      <t>チュウ</t>
    </rPh>
    <rPh sb="6" eb="9">
      <t>ダイトウシ</t>
    </rPh>
    <rPh sb="9" eb="10">
      <t>ソト</t>
    </rPh>
    <rPh sb="11" eb="13">
      <t>ジュウギョウ</t>
    </rPh>
    <rPh sb="14" eb="16">
      <t>ツウガク</t>
    </rPh>
    <phoneticPr fontId="2"/>
  </si>
  <si>
    <t>　注１）　京都府・兵庫県・奈良県については、合計数が上位６位までの市または町を登載。</t>
    <rPh sb="1" eb="2">
      <t>チュウ</t>
    </rPh>
    <rPh sb="5" eb="8">
      <t>キョウトフ</t>
    </rPh>
    <rPh sb="9" eb="12">
      <t>ヒョウゴケン</t>
    </rPh>
    <rPh sb="13" eb="16">
      <t>ナラケン</t>
    </rPh>
    <rPh sb="22" eb="25">
      <t>ゴウケイスウ</t>
    </rPh>
    <rPh sb="26" eb="28">
      <t>ジョウイ</t>
    </rPh>
    <rPh sb="29" eb="30">
      <t>イ</t>
    </rPh>
    <rPh sb="33" eb="34">
      <t>シ</t>
    </rPh>
    <rPh sb="37" eb="38">
      <t>チョウ</t>
    </rPh>
    <rPh sb="39" eb="41">
      <t>トウサイ</t>
    </rPh>
    <phoneticPr fontId="2"/>
  </si>
  <si>
    <t>　注２）　「大東市で従業・通学する者」には、従業地・通学地「不詳」で、大東市に常住している者を含む。</t>
    <rPh sb="1" eb="2">
      <t>チュウ</t>
    </rPh>
    <rPh sb="6" eb="9">
      <t>ダイトウシ</t>
    </rPh>
    <rPh sb="10" eb="12">
      <t>ジュウギョウ</t>
    </rPh>
    <rPh sb="13" eb="15">
      <t>ツウガク</t>
    </rPh>
    <rPh sb="17" eb="18">
      <t>モノ</t>
    </rPh>
    <rPh sb="35" eb="38">
      <t>ダイトウシ</t>
    </rPh>
    <phoneticPr fontId="2"/>
  </si>
  <si>
    <t>（単位：人）</t>
    <phoneticPr fontId="2"/>
  </si>
  <si>
    <t>（単位：人）        　　</t>
    <phoneticPr fontId="2"/>
  </si>
  <si>
    <t>世 帯 数
（ 世 帯 ）</t>
    <rPh sb="8" eb="9">
      <t>ヨ</t>
    </rPh>
    <rPh sb="10" eb="11">
      <t>オビ</t>
    </rPh>
    <phoneticPr fontId="2"/>
  </si>
  <si>
    <t>人　　口　　（　　人　　）</t>
    <rPh sb="3" eb="4">
      <t>コウ</t>
    </rPh>
    <rPh sb="9" eb="10">
      <t>ニン</t>
    </rPh>
    <phoneticPr fontId="2"/>
  </si>
  <si>
    <t>１世帯当たり人口（人）</t>
    <rPh sb="1" eb="3">
      <t>セタイ</t>
    </rPh>
    <rPh sb="3" eb="4">
      <t>ア</t>
    </rPh>
    <rPh sb="6" eb="8">
      <t>ジンコウ</t>
    </rPh>
    <rPh sb="9" eb="10">
      <t>ニン</t>
    </rPh>
    <phoneticPr fontId="2"/>
  </si>
  <si>
    <t>通勤・通学による流入人口（人）</t>
    <rPh sb="0" eb="2">
      <t>ツウキン</t>
    </rPh>
    <rPh sb="3" eb="5">
      <t>ツウガク</t>
    </rPh>
    <rPh sb="13" eb="14">
      <t>ニン</t>
    </rPh>
    <phoneticPr fontId="2"/>
  </si>
  <si>
    <t>通勤・通学による流出人口（人）</t>
    <rPh sb="0" eb="2">
      <t>ツウキン</t>
    </rPh>
    <rPh sb="3" eb="5">
      <t>ツウガク</t>
    </rPh>
    <rPh sb="8" eb="9">
      <t>リュウニュウ</t>
    </rPh>
    <rPh sb="9" eb="10">
      <t>シュツ</t>
    </rPh>
    <rPh sb="10" eb="12">
      <t>ジンコウ</t>
    </rPh>
    <phoneticPr fontId="2"/>
  </si>
  <si>
    <t>流出入超過人口（人）</t>
    <rPh sb="0" eb="2">
      <t>リュウシュツ</t>
    </rPh>
    <rPh sb="3" eb="5">
      <t>チョウカ</t>
    </rPh>
    <rPh sb="4" eb="5">
      <t>カ</t>
    </rPh>
    <rPh sb="5" eb="6">
      <t>ジン</t>
    </rPh>
    <rPh sb="6" eb="7">
      <t>ジンコウ</t>
    </rPh>
    <phoneticPr fontId="2"/>
  </si>
  <si>
    <t>昼間人口（人）</t>
    <rPh sb="2" eb="4">
      <t>ジンコウ</t>
    </rPh>
    <phoneticPr fontId="2"/>
  </si>
  <si>
    <t>昼間人口密度（人／K㎡）</t>
    <rPh sb="0" eb="2">
      <t>チュウカン</t>
    </rPh>
    <rPh sb="2" eb="4">
      <t>ジンコウ</t>
    </rPh>
    <rPh sb="4" eb="5">
      <t>ミツ</t>
    </rPh>
    <rPh sb="5" eb="6">
      <t>ミツド</t>
    </rPh>
    <phoneticPr fontId="2"/>
  </si>
  <si>
    <t>常住人口
（人）</t>
    <rPh sb="0" eb="2">
      <t>ジョウジュウ</t>
    </rPh>
    <rPh sb="2" eb="4">
      <t>ジンコウ</t>
    </rPh>
    <rPh sb="6" eb="7">
      <t>ニン</t>
    </rPh>
    <phoneticPr fontId="2"/>
  </si>
  <si>
    <t>世  帯  数
（ 世 帯 ）</t>
    <rPh sb="10" eb="11">
      <t>ヨ</t>
    </rPh>
    <rPh sb="12" eb="13">
      <t>オビ</t>
    </rPh>
    <phoneticPr fontId="2"/>
  </si>
  <si>
    <t>世帯人員
（　人　）</t>
    <rPh sb="7" eb="8">
      <t>ニン</t>
    </rPh>
    <phoneticPr fontId="2"/>
  </si>
  <si>
    <t>１世帯当たり
人員（人）</t>
    <rPh sb="3" eb="4">
      <t>ア</t>
    </rPh>
    <rPh sb="7" eb="9">
      <t>ジンイン</t>
    </rPh>
    <rPh sb="10" eb="11">
      <t>ニン</t>
    </rPh>
    <phoneticPr fontId="2"/>
  </si>
  <si>
    <t>年  　齢
（　歳　）</t>
    <rPh sb="0" eb="5">
      <t>ネンレイ</t>
    </rPh>
    <rPh sb="8" eb="9">
      <t>サイ</t>
    </rPh>
    <phoneticPr fontId="2"/>
  </si>
  <si>
    <t>総　　数　　（　　人　　）</t>
    <rPh sb="0" eb="1">
      <t>ソウ</t>
    </rPh>
    <rPh sb="3" eb="4">
      <t>カズ</t>
    </rPh>
    <rPh sb="9" eb="10">
      <t>ニン</t>
    </rPh>
    <phoneticPr fontId="2"/>
  </si>
  <si>
    <t>男　　（　　人　　）</t>
    <rPh sb="0" eb="1">
      <t>オトコ</t>
    </rPh>
    <phoneticPr fontId="2"/>
  </si>
  <si>
    <t>女　　（　　人　　）</t>
    <rPh sb="0" eb="1">
      <t>オンナ</t>
    </rPh>
    <phoneticPr fontId="2"/>
  </si>
  <si>
    <t>男　　　（　　　人　　　）</t>
    <rPh sb="0" eb="1">
      <t>オトコ</t>
    </rPh>
    <rPh sb="8" eb="9">
      <t>ニン</t>
    </rPh>
    <phoneticPr fontId="2"/>
  </si>
  <si>
    <t>女　　　（　　　人　　　）</t>
    <rPh sb="0" eb="1">
      <t>オンナ</t>
    </rPh>
    <phoneticPr fontId="2"/>
  </si>
  <si>
    <t>一般世帯数（世帯）</t>
    <rPh sb="6" eb="8">
      <t>セタイ</t>
    </rPh>
    <phoneticPr fontId="2"/>
  </si>
  <si>
    <t>一般世帯人員（人）</t>
    <rPh sb="7" eb="8">
      <t>ニン</t>
    </rPh>
    <phoneticPr fontId="2"/>
  </si>
  <si>
    <t>一般世帯人員（人）</t>
    <rPh sb="0" eb="2">
      <t>イッパン</t>
    </rPh>
    <rPh sb="2" eb="4">
      <t>セタイ</t>
    </rPh>
    <rPh sb="4" eb="6">
      <t>ジンイン</t>
    </rPh>
    <rPh sb="7" eb="8">
      <t>ニン</t>
    </rPh>
    <phoneticPr fontId="2"/>
  </si>
  <si>
    <t>１世帯当たり人員（人）</t>
    <rPh sb="1" eb="3">
      <t>セタイ</t>
    </rPh>
    <rPh sb="3" eb="4">
      <t>ア</t>
    </rPh>
    <rPh sb="6" eb="8">
      <t>ジンイン</t>
    </rPh>
    <rPh sb="9" eb="10">
      <t>ニン</t>
    </rPh>
    <phoneticPr fontId="2"/>
  </si>
  <si>
    <t>世　　　帯　　　数　　　（　　　世　　　帯　　　）</t>
    <rPh sb="0" eb="1">
      <t>ヨ</t>
    </rPh>
    <rPh sb="4" eb="5">
      <t>オビ</t>
    </rPh>
    <rPh sb="8" eb="9">
      <t>スウ</t>
    </rPh>
    <rPh sb="16" eb="17">
      <t>ヨ</t>
    </rPh>
    <rPh sb="20" eb="21">
      <t>オビ</t>
    </rPh>
    <phoneticPr fontId="2"/>
  </si>
  <si>
    <t>世　　　帯　　　人　　　員　　　（　　　人　　　）</t>
    <rPh sb="0" eb="1">
      <t>ヨ</t>
    </rPh>
    <rPh sb="4" eb="5">
      <t>オビ</t>
    </rPh>
    <rPh sb="8" eb="9">
      <t>ニン</t>
    </rPh>
    <rPh sb="12" eb="13">
      <t>イン</t>
    </rPh>
    <rPh sb="20" eb="21">
      <t>ニン</t>
    </rPh>
    <phoneticPr fontId="2"/>
  </si>
  <si>
    <t>年  齢
（　歳　）</t>
    <rPh sb="0" eb="4">
      <t>ネンレイ</t>
    </rPh>
    <rPh sb="7" eb="8">
      <t>サイ</t>
    </rPh>
    <phoneticPr fontId="2"/>
  </si>
  <si>
    <t>世帯数
（世帯）</t>
    <rPh sb="0" eb="3">
      <t>セタイスウ</t>
    </rPh>
    <rPh sb="5" eb="7">
      <t>セタイ</t>
    </rPh>
    <phoneticPr fontId="2"/>
  </si>
  <si>
    <t>増　減
（人）</t>
    <rPh sb="0" eb="1">
      <t>ゾウ</t>
    </rPh>
    <rPh sb="2" eb="3">
      <t>ゲン</t>
    </rPh>
    <rPh sb="5" eb="6">
      <t>ニン</t>
    </rPh>
    <phoneticPr fontId="2"/>
  </si>
  <si>
    <t>人　　　　口　　（　　人　　）</t>
    <rPh sb="0" eb="1">
      <t>ヒト</t>
    </rPh>
    <rPh sb="5" eb="6">
      <t>クチ</t>
    </rPh>
    <rPh sb="11" eb="12">
      <t>ニン</t>
    </rPh>
    <phoneticPr fontId="2"/>
  </si>
  <si>
    <t>総数</t>
    <rPh sb="0" eb="2">
      <t>ソウスウ</t>
    </rPh>
    <phoneticPr fontId="2"/>
  </si>
  <si>
    <t>１３  　常　住　人　口　・　昼　間　人　口</t>
    <rPh sb="5" eb="6">
      <t>ツネ</t>
    </rPh>
    <rPh sb="7" eb="8">
      <t>ジュウ</t>
    </rPh>
    <rPh sb="15" eb="16">
      <t>ヒル</t>
    </rPh>
    <rPh sb="17" eb="18">
      <t>アイダ</t>
    </rPh>
    <phoneticPr fontId="2"/>
  </si>
  <si>
    <t>３世代
世帯</t>
    <phoneticPr fontId="2"/>
  </si>
  <si>
    <t>（再掲）</t>
    <rPh sb="1" eb="3">
      <t>サイケイ</t>
    </rPh>
    <phoneticPr fontId="2"/>
  </si>
  <si>
    <t>（各年１０月１日現在）</t>
  </si>
  <si>
    <t>年   次</t>
    <phoneticPr fontId="2"/>
  </si>
  <si>
    <t>世帯人員
１  人</t>
    <rPh sb="0" eb="2">
      <t>セタイ</t>
    </rPh>
    <rPh sb="2" eb="3">
      <t>ジン</t>
    </rPh>
    <rPh sb="3" eb="4">
      <t>イン</t>
    </rPh>
    <rPh sb="5" eb="9">
      <t>ヒトリ</t>
    </rPh>
    <phoneticPr fontId="2"/>
  </si>
  <si>
    <t>世帯人員
2　人</t>
    <rPh sb="7" eb="8">
      <t>ニン</t>
    </rPh>
    <phoneticPr fontId="2"/>
  </si>
  <si>
    <t>世帯人員
3　人</t>
    <rPh sb="7" eb="8">
      <t>ニン</t>
    </rPh>
    <phoneticPr fontId="2"/>
  </si>
  <si>
    <t>一　　　般　　　世　　　帯　　　数　　　（　　世　　帯　　）</t>
    <rPh sb="0" eb="1">
      <t>イチ</t>
    </rPh>
    <rPh sb="4" eb="5">
      <t>ハン</t>
    </rPh>
    <rPh sb="8" eb="9">
      <t>ヨ</t>
    </rPh>
    <rPh sb="12" eb="13">
      <t>オビ</t>
    </rPh>
    <rPh sb="16" eb="17">
      <t>カズ</t>
    </rPh>
    <rPh sb="23" eb="24">
      <t>ヨ</t>
    </rPh>
    <rPh sb="26" eb="27">
      <t>オビ</t>
    </rPh>
    <phoneticPr fontId="2"/>
  </si>
  <si>
    <t>世帯人員
4　人</t>
    <rPh sb="7" eb="8">
      <t>ニン</t>
    </rPh>
    <phoneticPr fontId="2"/>
  </si>
  <si>
    <t>世帯人員
5　人</t>
    <rPh sb="7" eb="8">
      <t>ニン</t>
    </rPh>
    <phoneticPr fontId="2"/>
  </si>
  <si>
    <t>世帯人員
6　人</t>
    <rPh sb="7" eb="8">
      <t>ニン</t>
    </rPh>
    <phoneticPr fontId="2"/>
  </si>
  <si>
    <t>世帯人員
7人以上</t>
    <rPh sb="6" eb="9">
      <t>ニンイジョウ</t>
    </rPh>
    <phoneticPr fontId="2"/>
  </si>
  <si>
    <t>１７　　世帯の家族類型別一般世帯数・一般世帯人員</t>
    <phoneticPr fontId="2"/>
  </si>
  <si>
    <t>家族類型「不詳」</t>
    <rPh sb="0" eb="2">
      <t>カゾク</t>
    </rPh>
    <rPh sb="2" eb="4">
      <t>ルイケイ</t>
    </rPh>
    <rPh sb="5" eb="7">
      <t>フショウ</t>
    </rPh>
    <phoneticPr fontId="2"/>
  </si>
  <si>
    <t>２０　　産業大分類別・従業上の地位・男女別１５歳以上就業者数（続き）</t>
    <rPh sb="31" eb="32">
      <t>ツヅ</t>
    </rPh>
    <phoneticPr fontId="2"/>
  </si>
  <si>
    <t>家族従業者</t>
    <phoneticPr fontId="2"/>
  </si>
  <si>
    <t>世帯人員が
1～4人</t>
    <rPh sb="0" eb="2">
      <t>セタイ</t>
    </rPh>
    <rPh sb="2" eb="4">
      <t>ジンイン</t>
    </rPh>
    <rPh sb="9" eb="10">
      <t>ニン</t>
    </rPh>
    <phoneticPr fontId="2"/>
  </si>
  <si>
    <t>世帯人員が
5～29人</t>
    <rPh sb="10" eb="11">
      <t>ヒト</t>
    </rPh>
    <phoneticPr fontId="2"/>
  </si>
  <si>
    <t>世帯人員が
30～49人</t>
    <phoneticPr fontId="2"/>
  </si>
  <si>
    <t>世帯人員が
50人以上</t>
    <rPh sb="8" eb="9">
      <t>ニン</t>
    </rPh>
    <rPh sb="9" eb="11">
      <t>イジョウ</t>
    </rPh>
    <phoneticPr fontId="2"/>
  </si>
  <si>
    <t>世帯人員が
30～49人</t>
    <phoneticPr fontId="2"/>
  </si>
  <si>
    <t>北条３丁目 ・   　　　　　　 大 字 北 条</t>
    <rPh sb="0" eb="2">
      <t>ホウジョウ</t>
    </rPh>
    <rPh sb="3" eb="4">
      <t>チョウ</t>
    </rPh>
    <rPh sb="4" eb="5">
      <t>メ</t>
    </rPh>
    <rPh sb="17" eb="20">
      <t>オオアザ</t>
    </rPh>
    <rPh sb="21" eb="24">
      <t>ホウジョウ</t>
    </rPh>
    <phoneticPr fontId="2"/>
  </si>
  <si>
    <t>７丁目</t>
    <rPh sb="1" eb="2">
      <t>チョウ</t>
    </rPh>
    <rPh sb="2" eb="3">
      <t>メ</t>
    </rPh>
    <phoneticPr fontId="2"/>
  </si>
  <si>
    <t xml:space="preserve">大字野崎    </t>
    <phoneticPr fontId="2"/>
  </si>
  <si>
    <t>大字寺川</t>
    <rPh sb="2" eb="4">
      <t>テラガワ</t>
    </rPh>
    <phoneticPr fontId="2"/>
  </si>
  <si>
    <t>幸町</t>
    <phoneticPr fontId="2"/>
  </si>
  <si>
    <t>深野南町</t>
    <phoneticPr fontId="2"/>
  </si>
  <si>
    <t>三洋町</t>
    <phoneticPr fontId="2"/>
  </si>
  <si>
    <t>-</t>
    <phoneticPr fontId="2"/>
  </si>
  <si>
    <t>平  成  ２ ７ 年</t>
    <rPh sb="0" eb="4">
      <t>ヘイセイ</t>
    </rPh>
    <rPh sb="10" eb="11">
      <t>ネン</t>
    </rPh>
    <phoneticPr fontId="2"/>
  </si>
  <si>
    <t>阪南市</t>
    <rPh sb="0" eb="2">
      <t>ハンナン</t>
    </rPh>
    <rPh sb="2" eb="3">
      <t>イズミシ</t>
    </rPh>
    <phoneticPr fontId="2"/>
  </si>
  <si>
    <t>宇治市</t>
    <rPh sb="0" eb="3">
      <t>ウジシ</t>
    </rPh>
    <phoneticPr fontId="2"/>
  </si>
  <si>
    <t>長岡京市</t>
    <rPh sb="0" eb="4">
      <t>ナガオカキョウシ</t>
    </rPh>
    <phoneticPr fontId="2"/>
  </si>
  <si>
    <t>八幡市</t>
    <rPh sb="0" eb="3">
      <t>ヤハタシ</t>
    </rPh>
    <phoneticPr fontId="2"/>
  </si>
  <si>
    <t>京田辺市</t>
    <rPh sb="0" eb="4">
      <t>キョウタナベシ</t>
    </rPh>
    <phoneticPr fontId="2"/>
  </si>
  <si>
    <t>三田市</t>
    <rPh sb="0" eb="1">
      <t>サン</t>
    </rPh>
    <rPh sb="1" eb="2">
      <t>タ</t>
    </rPh>
    <rPh sb="2" eb="3">
      <t>シ</t>
    </rPh>
    <phoneticPr fontId="2"/>
  </si>
  <si>
    <t>生駒市</t>
    <phoneticPr fontId="2"/>
  </si>
  <si>
    <t>橿原市</t>
    <rPh sb="0" eb="3">
      <t>カシハラシ</t>
    </rPh>
    <phoneticPr fontId="2"/>
  </si>
  <si>
    <t>他の町村</t>
    <rPh sb="0" eb="1">
      <t>タ</t>
    </rPh>
    <rPh sb="2" eb="3">
      <t>マチ</t>
    </rPh>
    <rPh sb="3" eb="4">
      <t>ムラ</t>
    </rPh>
    <phoneticPr fontId="2"/>
  </si>
  <si>
    <t>他の都道府県</t>
    <rPh sb="2" eb="3">
      <t>ト</t>
    </rPh>
    <phoneticPr fontId="2"/>
  </si>
  <si>
    <t>27</t>
  </si>
  <si>
    <t>27</t>
    <phoneticPr fontId="2"/>
  </si>
  <si>
    <t>令和2</t>
    <rPh sb="0" eb="2">
      <t>レイワ</t>
    </rPh>
    <phoneticPr fontId="2"/>
  </si>
  <si>
    <t>14</t>
    <phoneticPr fontId="2"/>
  </si>
  <si>
    <t>10</t>
    <phoneticPr fontId="2"/>
  </si>
  <si>
    <t>15</t>
    <phoneticPr fontId="2"/>
  </si>
  <si>
    <t>22</t>
  </si>
  <si>
    <t>22</t>
    <phoneticPr fontId="2"/>
  </si>
  <si>
    <t>25</t>
    <phoneticPr fontId="2"/>
  </si>
  <si>
    <t>30</t>
    <phoneticPr fontId="2"/>
  </si>
  <si>
    <t>35</t>
    <phoneticPr fontId="2"/>
  </si>
  <si>
    <t>40</t>
    <phoneticPr fontId="2"/>
  </si>
  <si>
    <t>45</t>
    <phoneticPr fontId="2"/>
  </si>
  <si>
    <t>50</t>
    <phoneticPr fontId="2"/>
  </si>
  <si>
    <t>55</t>
    <phoneticPr fontId="2"/>
  </si>
  <si>
    <t>60</t>
  </si>
  <si>
    <t>60</t>
    <phoneticPr fontId="2"/>
  </si>
  <si>
    <t>7</t>
  </si>
  <si>
    <t>7</t>
    <phoneticPr fontId="2"/>
  </si>
  <si>
    <t>12</t>
  </si>
  <si>
    <t>12</t>
    <phoneticPr fontId="2"/>
  </si>
  <si>
    <t>17</t>
  </si>
  <si>
    <t>17</t>
    <phoneticPr fontId="2"/>
  </si>
  <si>
    <t>大正9</t>
    <rPh sb="0" eb="2">
      <t>タイショウ</t>
    </rPh>
    <phoneticPr fontId="2"/>
  </si>
  <si>
    <t>昭和5</t>
    <rPh sb="0" eb="2">
      <t>ショウワ</t>
    </rPh>
    <phoneticPr fontId="2"/>
  </si>
  <si>
    <t>平成2</t>
  </si>
  <si>
    <t>平成2</t>
    <phoneticPr fontId="2"/>
  </si>
  <si>
    <t>昭和55</t>
    <rPh sb="0" eb="2">
      <t>ショウワ</t>
    </rPh>
    <phoneticPr fontId="2"/>
  </si>
  <si>
    <t>（令和２年１０月１日現在）</t>
    <rPh sb="1" eb="3">
      <t>レイワ</t>
    </rPh>
    <phoneticPr fontId="2"/>
  </si>
  <si>
    <t>…</t>
    <phoneticPr fontId="2"/>
  </si>
  <si>
    <t>令　和　２　年</t>
    <rPh sb="0" eb="1">
      <t>レイ</t>
    </rPh>
    <rPh sb="2" eb="3">
      <t>ワ</t>
    </rPh>
    <rPh sb="6" eb="7">
      <t>ネン</t>
    </rPh>
    <phoneticPr fontId="2"/>
  </si>
  <si>
    <t>　注）　平成１７年より産業大分類の一部変更あり。</t>
    <phoneticPr fontId="2"/>
  </si>
  <si>
    <t>117,979</t>
  </si>
  <si>
    <t>57,337</t>
  </si>
  <si>
    <t>60,642</t>
  </si>
  <si>
    <t>52,376</t>
  </si>
  <si>
    <t>配偶関係
不詳</t>
    <rPh sb="0" eb="2">
      <t>ハイグウ</t>
    </rPh>
    <rPh sb="2" eb="4">
      <t>カンケイ</t>
    </rPh>
    <rPh sb="5" eb="7">
      <t>フショウ</t>
    </rPh>
    <phoneticPr fontId="2"/>
  </si>
  <si>
    <t>（令和２年１０月１日現在）</t>
    <phoneticPr fontId="2"/>
  </si>
  <si>
    <t>　　　親　　　族　　　の　　　み　　　の　　　世　　　帯</t>
    <phoneticPr fontId="2"/>
  </si>
  <si>
    <t>核家族
以外の
親族世帯</t>
    <rPh sb="0" eb="3">
      <t>カクカゾク</t>
    </rPh>
    <rPh sb="4" eb="6">
      <t>イガイ</t>
    </rPh>
    <rPh sb="8" eb="9">
      <t>シン</t>
    </rPh>
    <rPh sb="9" eb="10">
      <t>ゾク</t>
    </rPh>
    <rPh sb="10" eb="12">
      <t>セタイ</t>
    </rPh>
    <phoneticPr fontId="2"/>
  </si>
  <si>
    <t>非親族を含む世帯</t>
    <rPh sb="0" eb="1">
      <t>ヒ</t>
    </rPh>
    <rPh sb="1" eb="3">
      <t>シンゾク</t>
    </rPh>
    <rPh sb="4" eb="5">
      <t>フク</t>
    </rPh>
    <rPh sb="6" eb="8">
      <t>セタイ</t>
    </rPh>
    <phoneticPr fontId="2"/>
  </si>
  <si>
    <t>65歳以上の単独世帯</t>
    <phoneticPr fontId="2"/>
  </si>
  <si>
    <t>増減率（％）</t>
    <rPh sb="0" eb="2">
      <t>ゾウゲン</t>
    </rPh>
    <rPh sb="2" eb="3">
      <t>リツ</t>
    </rPh>
    <phoneticPr fontId="2"/>
  </si>
  <si>
    <t>１９　　施設等の世帯の種類（６区分）・世帯人員（４区分）別施設等の世帯数・世帯人員</t>
    <rPh sb="4" eb="6">
      <t>シセツ</t>
    </rPh>
    <rPh sb="6" eb="7">
      <t>トウ</t>
    </rPh>
    <rPh sb="8" eb="10">
      <t>セタイ</t>
    </rPh>
    <rPh sb="11" eb="13">
      <t>シュルイ</t>
    </rPh>
    <rPh sb="15" eb="17">
      <t>クブン</t>
    </rPh>
    <rPh sb="19" eb="21">
      <t>セタイ</t>
    </rPh>
    <rPh sb="21" eb="23">
      <t>ジンイン</t>
    </rPh>
    <rPh sb="25" eb="27">
      <t>クブン</t>
    </rPh>
    <rPh sb="28" eb="29">
      <t>ベツ</t>
    </rPh>
    <rPh sb="29" eb="31">
      <t>シセツ</t>
    </rPh>
    <rPh sb="31" eb="32">
      <t>トウ</t>
    </rPh>
    <rPh sb="33" eb="36">
      <t>セタイスウ</t>
    </rPh>
    <rPh sb="37" eb="39">
      <t>セタイ</t>
    </rPh>
    <rPh sb="39" eb="41">
      <t>ジンイン</t>
    </rPh>
    <phoneticPr fontId="2"/>
  </si>
  <si>
    <t>２２　　常住地による従業・通学市区町村別１５歳以上就業者・通学者数</t>
    <rPh sb="4" eb="6">
      <t>ジョウジュウ</t>
    </rPh>
    <rPh sb="6" eb="7">
      <t>チ</t>
    </rPh>
    <rPh sb="10" eb="12">
      <t>ジュウギョウ</t>
    </rPh>
    <rPh sb="13" eb="15">
      <t>ツウガク</t>
    </rPh>
    <rPh sb="15" eb="17">
      <t>シク</t>
    </rPh>
    <rPh sb="17" eb="19">
      <t>チョウソン</t>
    </rPh>
    <rPh sb="19" eb="20">
      <t>ベツ</t>
    </rPh>
    <rPh sb="22" eb="23">
      <t>サイ</t>
    </rPh>
    <rPh sb="23" eb="25">
      <t>イジョウ</t>
    </rPh>
    <rPh sb="25" eb="28">
      <t>シュウギョウシャ</t>
    </rPh>
    <rPh sb="29" eb="32">
      <t>ツウガクシャ</t>
    </rPh>
    <rPh sb="32" eb="33">
      <t>スウ</t>
    </rPh>
    <phoneticPr fontId="2"/>
  </si>
  <si>
    <t>２３　　従業地・通学地による常住市区町村別１５歳以上就業者・通学者数</t>
    <rPh sb="4" eb="6">
      <t>ジュウギョウ</t>
    </rPh>
    <rPh sb="6" eb="7">
      <t>チ</t>
    </rPh>
    <rPh sb="8" eb="10">
      <t>ツウガク</t>
    </rPh>
    <rPh sb="10" eb="11">
      <t>チ</t>
    </rPh>
    <rPh sb="14" eb="16">
      <t>ジョウジュウ</t>
    </rPh>
    <rPh sb="16" eb="18">
      <t>シク</t>
    </rPh>
    <rPh sb="18" eb="20">
      <t>チョウソン</t>
    </rPh>
    <rPh sb="20" eb="21">
      <t>ベツ</t>
    </rPh>
    <rPh sb="23" eb="24">
      <t>サイ</t>
    </rPh>
    <rPh sb="24" eb="26">
      <t>イジョウ</t>
    </rPh>
    <rPh sb="26" eb="29">
      <t>シュウギョウシャ</t>
    </rPh>
    <rPh sb="30" eb="33">
      <t>ツウガクシャ</t>
    </rPh>
    <rPh sb="33" eb="34">
      <t>スウ</t>
    </rPh>
    <phoneticPr fontId="2"/>
  </si>
  <si>
    <t>２４　　町丁字別人口・世帯数</t>
    <rPh sb="4" eb="6">
      <t>チョウチョウ</t>
    </rPh>
    <rPh sb="6" eb="7">
      <t>アザ</t>
    </rPh>
    <rPh sb="7" eb="8">
      <t>ベツ</t>
    </rPh>
    <rPh sb="8" eb="10">
      <t>ジンコウ</t>
    </rPh>
    <rPh sb="11" eb="14">
      <t>セタイスウ</t>
    </rPh>
    <phoneticPr fontId="2"/>
  </si>
  <si>
    <t>２４　　町丁字別人口・世帯数（続き）</t>
    <rPh sb="4" eb="6">
      <t>チョウチョウ</t>
    </rPh>
    <rPh sb="6" eb="7">
      <t>アザ</t>
    </rPh>
    <rPh sb="7" eb="8">
      <t>ベツ</t>
    </rPh>
    <rPh sb="8" eb="10">
      <t>ジンコウ</t>
    </rPh>
    <rPh sb="11" eb="14">
      <t>セタイスウ</t>
    </rPh>
    <rPh sb="15" eb="16">
      <t>ツヅ</t>
    </rPh>
    <phoneticPr fontId="2"/>
  </si>
  <si>
    <t>　注）　総数に従業上の地位「不詳」を含む。</t>
    <rPh sb="1" eb="2">
      <t>チュウ</t>
    </rPh>
    <phoneticPr fontId="2"/>
  </si>
  <si>
    <t>△2,674</t>
    <phoneticPr fontId="2"/>
  </si>
  <si>
    <t>△4,517</t>
    <phoneticPr fontId="2"/>
  </si>
  <si>
    <t>平成27年　人口（人）</t>
    <rPh sb="0" eb="2">
      <t>ヘイセイ</t>
    </rPh>
    <rPh sb="4" eb="5">
      <t>ネン</t>
    </rPh>
    <rPh sb="6" eb="8">
      <t>ジンコウ</t>
    </rPh>
    <rPh sb="9" eb="10">
      <t>ニン</t>
    </rPh>
    <phoneticPr fontId="2"/>
  </si>
  <si>
    <t>　注１）　総数に従業上の地位「不詳」を含む。</t>
    <rPh sb="1" eb="2">
      <t>チュウ</t>
    </rPh>
    <rPh sb="5" eb="7">
      <t>ソウスウ</t>
    </rPh>
    <rPh sb="8" eb="11">
      <t>ジュウギョウジョウ</t>
    </rPh>
    <rPh sb="12" eb="14">
      <t>チイ</t>
    </rPh>
    <rPh sb="15" eb="17">
      <t>フショウ</t>
    </rPh>
    <rPh sb="19" eb="20">
      <t>フク</t>
    </rPh>
    <phoneticPr fontId="2"/>
  </si>
  <si>
    <t>他の町村</t>
    <rPh sb="0" eb="1">
      <t>タ</t>
    </rPh>
    <rPh sb="2" eb="4">
      <t>チョウソン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</si>
</sst>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0.0"/>
    <numFmt numFmtId="179" formatCode="0_ "/>
    <numFmt numFmtId="180" formatCode="0.0_ "/>
    <numFmt numFmtId="181" formatCode="#,##0.0;[Red]\-#,##0.0"/>
    <numFmt numFmtId="182" formatCode="#,##0;&quot;△ &quot;#,##0"/>
    <numFmt numFmtId="183" formatCode="0_);[Red]\(0\)"/>
    <numFmt numFmtId="184" formatCode="#,##0.0;&quot;△ &quot;#,##0.0"/>
  </numFmts>
  <fonts count="27"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12"/>
      <color rgb="FFFF0000"/>
      <name val="ＭＳ Ｐゴシック"/>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8"/>
      </bottom>
      <diagonal/>
    </border>
    <border>
      <left/>
      <right/>
      <top/>
      <bottom style="thin">
        <color indexed="8"/>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153">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6" borderId="21" applyNumberFormat="0" applyAlignment="0" applyProtection="0">
      <alignment vertical="center"/>
    </xf>
    <xf numFmtId="0" fontId="11" fillId="26" borderId="21" applyNumberFormat="0" applyAlignment="0" applyProtection="0">
      <alignment vertical="center"/>
    </xf>
    <xf numFmtId="0" fontId="11" fillId="26" borderId="21" applyNumberFormat="0" applyAlignment="0" applyProtection="0">
      <alignment vertical="center"/>
    </xf>
    <xf numFmtId="0" fontId="11" fillId="26" borderId="21" applyNumberFormat="0" applyAlignment="0" applyProtection="0">
      <alignment vertical="center"/>
    </xf>
    <xf numFmtId="0" fontId="11" fillId="26" borderId="21" applyNumberFormat="0" applyAlignment="0" applyProtection="0">
      <alignment vertical="center"/>
    </xf>
    <xf numFmtId="0" fontId="11" fillId="26" borderId="21" applyNumberFormat="0" applyAlignment="0" applyProtection="0">
      <alignment vertical="center"/>
    </xf>
    <xf numFmtId="0" fontId="11" fillId="26" borderId="21" applyNumberFormat="0" applyAlignment="0" applyProtection="0">
      <alignment vertical="center"/>
    </xf>
    <xf numFmtId="0" fontId="11" fillId="26" borderId="21" applyNumberFormat="0" applyAlignment="0" applyProtection="0">
      <alignment vertical="center"/>
    </xf>
    <xf numFmtId="0" fontId="11" fillId="26" borderId="21" applyNumberFormat="0" applyAlignment="0" applyProtection="0">
      <alignment vertical="center"/>
    </xf>
    <xf numFmtId="0" fontId="11" fillId="26" borderId="21" applyNumberFormat="0" applyAlignment="0" applyProtection="0">
      <alignment vertical="center"/>
    </xf>
    <xf numFmtId="0" fontId="11" fillId="26" borderId="21" applyNumberFormat="0" applyAlignment="0" applyProtection="0">
      <alignment vertical="center"/>
    </xf>
    <xf numFmtId="0" fontId="11" fillId="26" borderId="21" applyNumberFormat="0" applyAlignment="0" applyProtection="0">
      <alignment vertical="center"/>
    </xf>
    <xf numFmtId="0" fontId="11" fillId="26" borderId="21" applyNumberFormat="0" applyAlignment="0" applyProtection="0">
      <alignment vertical="center"/>
    </xf>
    <xf numFmtId="0" fontId="11" fillId="26" borderId="21" applyNumberFormat="0" applyAlignment="0" applyProtection="0">
      <alignment vertical="center"/>
    </xf>
    <xf numFmtId="0" fontId="11" fillId="26" borderId="21" applyNumberFormat="0" applyAlignment="0" applyProtection="0">
      <alignment vertical="center"/>
    </xf>
    <xf numFmtId="0" fontId="11" fillId="26" borderId="21" applyNumberFormat="0" applyAlignment="0" applyProtection="0">
      <alignment vertical="center"/>
    </xf>
    <xf numFmtId="0" fontId="11" fillId="26" borderId="21" applyNumberFormat="0" applyAlignment="0" applyProtection="0">
      <alignment vertical="center"/>
    </xf>
    <xf numFmtId="0" fontId="11" fillId="26" borderId="21" applyNumberFormat="0" applyAlignment="0" applyProtection="0">
      <alignment vertical="center"/>
    </xf>
    <xf numFmtId="0" fontId="11" fillId="26" borderId="21" applyNumberFormat="0" applyAlignment="0" applyProtection="0">
      <alignment vertical="center"/>
    </xf>
    <xf numFmtId="0" fontId="11" fillId="26" borderId="21" applyNumberFormat="0" applyAlignment="0" applyProtection="0">
      <alignment vertical="center"/>
    </xf>
    <xf numFmtId="0" fontId="11" fillId="26" borderId="21" applyNumberFormat="0" applyAlignment="0" applyProtection="0">
      <alignment vertical="center"/>
    </xf>
    <xf numFmtId="0" fontId="11" fillId="26" borderId="21" applyNumberFormat="0" applyAlignment="0" applyProtection="0">
      <alignment vertical="center"/>
    </xf>
    <xf numFmtId="0" fontId="11" fillId="26" borderId="21" applyNumberFormat="0" applyAlignment="0" applyProtection="0">
      <alignment vertical="center"/>
    </xf>
    <xf numFmtId="0" fontId="11" fillId="26" borderId="21" applyNumberFormat="0" applyAlignment="0" applyProtection="0">
      <alignment vertical="center"/>
    </xf>
    <xf numFmtId="0" fontId="11" fillId="26" borderId="21" applyNumberFormat="0" applyAlignment="0" applyProtection="0">
      <alignment vertical="center"/>
    </xf>
    <xf numFmtId="0" fontId="11" fillId="26" borderId="21" applyNumberFormat="0" applyAlignment="0" applyProtection="0">
      <alignment vertical="center"/>
    </xf>
    <xf numFmtId="0" fontId="11" fillId="26" borderId="21" applyNumberFormat="0" applyAlignment="0" applyProtection="0">
      <alignment vertical="center"/>
    </xf>
    <xf numFmtId="0" fontId="11" fillId="26" borderId="21" applyNumberFormat="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8" fillId="28" borderId="22" applyNumberFormat="0" applyFont="0" applyAlignment="0" applyProtection="0">
      <alignment vertical="center"/>
    </xf>
    <xf numFmtId="0" fontId="8" fillId="28" borderId="22" applyNumberFormat="0" applyFont="0" applyAlignment="0" applyProtection="0">
      <alignment vertical="center"/>
    </xf>
    <xf numFmtId="0" fontId="8" fillId="28" borderId="22" applyNumberFormat="0" applyFont="0" applyAlignment="0" applyProtection="0">
      <alignment vertical="center"/>
    </xf>
    <xf numFmtId="0" fontId="8" fillId="28" borderId="22" applyNumberFormat="0" applyFont="0" applyAlignment="0" applyProtection="0">
      <alignment vertical="center"/>
    </xf>
    <xf numFmtId="0" fontId="8" fillId="28" borderId="22" applyNumberFormat="0" applyFont="0" applyAlignment="0" applyProtection="0">
      <alignment vertical="center"/>
    </xf>
    <xf numFmtId="0" fontId="8" fillId="28" borderId="22" applyNumberFormat="0" applyFont="0" applyAlignment="0" applyProtection="0">
      <alignment vertical="center"/>
    </xf>
    <xf numFmtId="0" fontId="8" fillId="28" borderId="22" applyNumberFormat="0" applyFont="0" applyAlignment="0" applyProtection="0">
      <alignment vertical="center"/>
    </xf>
    <xf numFmtId="0" fontId="8" fillId="28" borderId="22" applyNumberFormat="0" applyFont="0" applyAlignment="0" applyProtection="0">
      <alignment vertical="center"/>
    </xf>
    <xf numFmtId="0" fontId="8" fillId="28" borderId="22" applyNumberFormat="0" applyFont="0" applyAlignment="0" applyProtection="0">
      <alignment vertical="center"/>
    </xf>
    <xf numFmtId="0" fontId="8" fillId="28" borderId="22" applyNumberFormat="0" applyFont="0" applyAlignment="0" applyProtection="0">
      <alignment vertical="center"/>
    </xf>
    <xf numFmtId="0" fontId="8" fillId="28" borderId="22" applyNumberFormat="0" applyFont="0" applyAlignment="0" applyProtection="0">
      <alignment vertical="center"/>
    </xf>
    <xf numFmtId="0" fontId="8" fillId="28" borderId="22" applyNumberFormat="0" applyFont="0" applyAlignment="0" applyProtection="0">
      <alignment vertical="center"/>
    </xf>
    <xf numFmtId="0" fontId="8" fillId="28" borderId="22" applyNumberFormat="0" applyFont="0" applyAlignment="0" applyProtection="0">
      <alignment vertical="center"/>
    </xf>
    <xf numFmtId="0" fontId="8" fillId="28" borderId="22" applyNumberFormat="0" applyFont="0" applyAlignment="0" applyProtection="0">
      <alignment vertical="center"/>
    </xf>
    <xf numFmtId="0" fontId="8" fillId="28" borderId="22" applyNumberFormat="0" applyFont="0" applyAlignment="0" applyProtection="0">
      <alignment vertical="center"/>
    </xf>
    <xf numFmtId="0" fontId="8" fillId="28" borderId="22" applyNumberFormat="0" applyFont="0" applyAlignment="0" applyProtection="0">
      <alignment vertical="center"/>
    </xf>
    <xf numFmtId="0" fontId="8" fillId="28" borderId="22" applyNumberFormat="0" applyFont="0" applyAlignment="0" applyProtection="0">
      <alignment vertical="center"/>
    </xf>
    <xf numFmtId="0" fontId="8" fillId="28" borderId="22" applyNumberFormat="0" applyFont="0" applyAlignment="0" applyProtection="0">
      <alignment vertical="center"/>
    </xf>
    <xf numFmtId="0" fontId="8" fillId="28" borderId="22" applyNumberFormat="0" applyFont="0" applyAlignment="0" applyProtection="0">
      <alignment vertical="center"/>
    </xf>
    <xf numFmtId="0" fontId="8" fillId="28" borderId="22" applyNumberFormat="0" applyFont="0" applyAlignment="0" applyProtection="0">
      <alignment vertical="center"/>
    </xf>
    <xf numFmtId="0" fontId="8" fillId="28" borderId="22" applyNumberFormat="0" applyFont="0" applyAlignment="0" applyProtection="0">
      <alignment vertical="center"/>
    </xf>
    <xf numFmtId="0" fontId="8" fillId="28" borderId="22" applyNumberFormat="0" applyFont="0" applyAlignment="0" applyProtection="0">
      <alignment vertical="center"/>
    </xf>
    <xf numFmtId="0" fontId="8" fillId="28" borderId="22" applyNumberFormat="0" applyFont="0" applyAlignment="0" applyProtection="0">
      <alignment vertical="center"/>
    </xf>
    <xf numFmtId="0" fontId="8" fillId="28" borderId="22" applyNumberFormat="0" applyFont="0" applyAlignment="0" applyProtection="0">
      <alignment vertical="center"/>
    </xf>
    <xf numFmtId="0" fontId="8" fillId="28" borderId="22" applyNumberFormat="0" applyFont="0" applyAlignment="0" applyProtection="0">
      <alignment vertical="center"/>
    </xf>
    <xf numFmtId="0" fontId="8" fillId="28" borderId="22" applyNumberFormat="0" applyFont="0" applyAlignment="0" applyProtection="0">
      <alignment vertical="center"/>
    </xf>
    <xf numFmtId="0" fontId="8" fillId="28" borderId="22" applyNumberFormat="0" applyFont="0" applyAlignment="0" applyProtection="0">
      <alignment vertical="center"/>
    </xf>
    <xf numFmtId="0" fontId="8" fillId="28" borderId="22" applyNumberFormat="0" applyFont="0" applyAlignment="0" applyProtection="0">
      <alignment vertical="center"/>
    </xf>
    <xf numFmtId="0" fontId="13" fillId="0" borderId="23" applyNumberFormat="0" applyFill="0" applyAlignment="0" applyProtection="0">
      <alignment vertical="center"/>
    </xf>
    <xf numFmtId="0" fontId="13" fillId="0" borderId="23" applyNumberFormat="0" applyFill="0" applyAlignment="0" applyProtection="0">
      <alignment vertical="center"/>
    </xf>
    <xf numFmtId="0" fontId="13" fillId="0" borderId="23" applyNumberFormat="0" applyFill="0" applyAlignment="0" applyProtection="0">
      <alignment vertical="center"/>
    </xf>
    <xf numFmtId="0" fontId="13" fillId="0" borderId="23" applyNumberFormat="0" applyFill="0" applyAlignment="0" applyProtection="0">
      <alignment vertical="center"/>
    </xf>
    <xf numFmtId="0" fontId="13" fillId="0" borderId="23" applyNumberFormat="0" applyFill="0" applyAlignment="0" applyProtection="0">
      <alignment vertical="center"/>
    </xf>
    <xf numFmtId="0" fontId="13" fillId="0" borderId="23" applyNumberFormat="0" applyFill="0" applyAlignment="0" applyProtection="0">
      <alignment vertical="center"/>
    </xf>
    <xf numFmtId="0" fontId="13" fillId="0" borderId="23" applyNumberFormat="0" applyFill="0" applyAlignment="0" applyProtection="0">
      <alignment vertical="center"/>
    </xf>
    <xf numFmtId="0" fontId="13" fillId="0" borderId="23" applyNumberFormat="0" applyFill="0" applyAlignment="0" applyProtection="0">
      <alignment vertical="center"/>
    </xf>
    <xf numFmtId="0" fontId="13" fillId="0" borderId="23" applyNumberFormat="0" applyFill="0" applyAlignment="0" applyProtection="0">
      <alignment vertical="center"/>
    </xf>
    <xf numFmtId="0" fontId="13" fillId="0" borderId="23" applyNumberFormat="0" applyFill="0" applyAlignment="0" applyProtection="0">
      <alignment vertical="center"/>
    </xf>
    <xf numFmtId="0" fontId="13" fillId="0" borderId="23" applyNumberFormat="0" applyFill="0" applyAlignment="0" applyProtection="0">
      <alignment vertical="center"/>
    </xf>
    <xf numFmtId="0" fontId="13" fillId="0" borderId="23" applyNumberFormat="0" applyFill="0" applyAlignment="0" applyProtection="0">
      <alignment vertical="center"/>
    </xf>
    <xf numFmtId="0" fontId="13" fillId="0" borderId="23" applyNumberFormat="0" applyFill="0" applyAlignment="0" applyProtection="0">
      <alignment vertical="center"/>
    </xf>
    <xf numFmtId="0" fontId="13" fillId="0" borderId="23" applyNumberFormat="0" applyFill="0" applyAlignment="0" applyProtection="0">
      <alignment vertical="center"/>
    </xf>
    <xf numFmtId="0" fontId="13" fillId="0" borderId="23" applyNumberFormat="0" applyFill="0" applyAlignment="0" applyProtection="0">
      <alignment vertical="center"/>
    </xf>
    <xf numFmtId="0" fontId="13" fillId="0" borderId="23" applyNumberFormat="0" applyFill="0" applyAlignment="0" applyProtection="0">
      <alignment vertical="center"/>
    </xf>
    <xf numFmtId="0" fontId="13" fillId="0" borderId="23" applyNumberFormat="0" applyFill="0" applyAlignment="0" applyProtection="0">
      <alignment vertical="center"/>
    </xf>
    <xf numFmtId="0" fontId="13" fillId="0" borderId="23" applyNumberFormat="0" applyFill="0" applyAlignment="0" applyProtection="0">
      <alignment vertical="center"/>
    </xf>
    <xf numFmtId="0" fontId="13" fillId="0" borderId="23" applyNumberFormat="0" applyFill="0" applyAlignment="0" applyProtection="0">
      <alignment vertical="center"/>
    </xf>
    <xf numFmtId="0" fontId="13" fillId="0" borderId="23" applyNumberFormat="0" applyFill="0" applyAlignment="0" applyProtection="0">
      <alignment vertical="center"/>
    </xf>
    <xf numFmtId="0" fontId="13" fillId="0" borderId="23" applyNumberFormat="0" applyFill="0" applyAlignment="0" applyProtection="0">
      <alignment vertical="center"/>
    </xf>
    <xf numFmtId="0" fontId="13" fillId="0" borderId="23" applyNumberFormat="0" applyFill="0" applyAlignment="0" applyProtection="0">
      <alignment vertical="center"/>
    </xf>
    <xf numFmtId="0" fontId="13" fillId="0" borderId="23" applyNumberFormat="0" applyFill="0" applyAlignment="0" applyProtection="0">
      <alignment vertical="center"/>
    </xf>
    <xf numFmtId="0" fontId="13" fillId="0" borderId="23" applyNumberFormat="0" applyFill="0" applyAlignment="0" applyProtection="0">
      <alignment vertical="center"/>
    </xf>
    <xf numFmtId="0" fontId="13" fillId="0" borderId="23" applyNumberFormat="0" applyFill="0" applyAlignment="0" applyProtection="0">
      <alignment vertical="center"/>
    </xf>
    <xf numFmtId="0" fontId="13" fillId="0" borderId="23" applyNumberFormat="0" applyFill="0" applyAlignment="0" applyProtection="0">
      <alignment vertical="center"/>
    </xf>
    <xf numFmtId="0" fontId="13" fillId="0" borderId="23" applyNumberFormat="0" applyFill="0" applyAlignment="0" applyProtection="0">
      <alignment vertical="center"/>
    </xf>
    <xf numFmtId="0" fontId="13" fillId="0" borderId="23" applyNumberFormat="0" applyFill="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4" fillId="29" borderId="0" applyNumberFormat="0" applyBorder="0" applyAlignment="0" applyProtection="0">
      <alignment vertical="center"/>
    </xf>
    <xf numFmtId="0" fontId="15" fillId="30" borderId="24" applyNumberFormat="0" applyAlignment="0" applyProtection="0">
      <alignment vertical="center"/>
    </xf>
    <xf numFmtId="0" fontId="15" fillId="30" borderId="24" applyNumberFormat="0" applyAlignment="0" applyProtection="0">
      <alignment vertical="center"/>
    </xf>
    <xf numFmtId="0" fontId="15" fillId="30" borderId="24" applyNumberFormat="0" applyAlignment="0" applyProtection="0">
      <alignment vertical="center"/>
    </xf>
    <xf numFmtId="0" fontId="15" fillId="30" borderId="24" applyNumberFormat="0" applyAlignment="0" applyProtection="0">
      <alignment vertical="center"/>
    </xf>
    <xf numFmtId="0" fontId="15" fillId="30" borderId="24" applyNumberFormat="0" applyAlignment="0" applyProtection="0">
      <alignment vertical="center"/>
    </xf>
    <xf numFmtId="0" fontId="15" fillId="30" borderId="24" applyNumberFormat="0" applyAlignment="0" applyProtection="0">
      <alignment vertical="center"/>
    </xf>
    <xf numFmtId="0" fontId="15" fillId="30" borderId="24" applyNumberFormat="0" applyAlignment="0" applyProtection="0">
      <alignment vertical="center"/>
    </xf>
    <xf numFmtId="0" fontId="15" fillId="30" borderId="24" applyNumberFormat="0" applyAlignment="0" applyProtection="0">
      <alignment vertical="center"/>
    </xf>
    <xf numFmtId="0" fontId="15" fillId="30" borderId="24" applyNumberFormat="0" applyAlignment="0" applyProtection="0">
      <alignment vertical="center"/>
    </xf>
    <xf numFmtId="0" fontId="15" fillId="30" borderId="24" applyNumberFormat="0" applyAlignment="0" applyProtection="0">
      <alignment vertical="center"/>
    </xf>
    <xf numFmtId="0" fontId="15" fillId="30" borderId="24" applyNumberFormat="0" applyAlignment="0" applyProtection="0">
      <alignment vertical="center"/>
    </xf>
    <xf numFmtId="0" fontId="15" fillId="30" borderId="24" applyNumberFormat="0" applyAlignment="0" applyProtection="0">
      <alignment vertical="center"/>
    </xf>
    <xf numFmtId="0" fontId="15" fillId="30" borderId="24" applyNumberFormat="0" applyAlignment="0" applyProtection="0">
      <alignment vertical="center"/>
    </xf>
    <xf numFmtId="0" fontId="15" fillId="30" borderId="24" applyNumberFormat="0" applyAlignment="0" applyProtection="0">
      <alignment vertical="center"/>
    </xf>
    <xf numFmtId="0" fontId="15" fillId="30" borderId="24" applyNumberFormat="0" applyAlignment="0" applyProtection="0">
      <alignment vertical="center"/>
    </xf>
    <xf numFmtId="0" fontId="15" fillId="30" borderId="24" applyNumberFormat="0" applyAlignment="0" applyProtection="0">
      <alignment vertical="center"/>
    </xf>
    <xf numFmtId="0" fontId="15" fillId="30" borderId="24" applyNumberFormat="0" applyAlignment="0" applyProtection="0">
      <alignment vertical="center"/>
    </xf>
    <xf numFmtId="0" fontId="15" fillId="30" borderId="24" applyNumberFormat="0" applyAlignment="0" applyProtection="0">
      <alignment vertical="center"/>
    </xf>
    <xf numFmtId="0" fontId="15" fillId="30" borderId="24" applyNumberFormat="0" applyAlignment="0" applyProtection="0">
      <alignment vertical="center"/>
    </xf>
    <xf numFmtId="0" fontId="15" fillId="30" borderId="24" applyNumberFormat="0" applyAlignment="0" applyProtection="0">
      <alignment vertical="center"/>
    </xf>
    <xf numFmtId="0" fontId="15" fillId="30" borderId="24" applyNumberFormat="0" applyAlignment="0" applyProtection="0">
      <alignment vertical="center"/>
    </xf>
    <xf numFmtId="0" fontId="15" fillId="30" borderId="24" applyNumberFormat="0" applyAlignment="0" applyProtection="0">
      <alignment vertical="center"/>
    </xf>
    <xf numFmtId="0" fontId="15" fillId="30" borderId="24" applyNumberFormat="0" applyAlignment="0" applyProtection="0">
      <alignment vertical="center"/>
    </xf>
    <xf numFmtId="0" fontId="15" fillId="30" borderId="24" applyNumberFormat="0" applyAlignment="0" applyProtection="0">
      <alignment vertical="center"/>
    </xf>
    <xf numFmtId="0" fontId="15" fillId="30" borderId="24" applyNumberFormat="0" applyAlignment="0" applyProtection="0">
      <alignment vertical="center"/>
    </xf>
    <xf numFmtId="0" fontId="15" fillId="30" borderId="24" applyNumberFormat="0" applyAlignment="0" applyProtection="0">
      <alignment vertical="center"/>
    </xf>
    <xf numFmtId="0" fontId="15" fillId="30" borderId="24" applyNumberFormat="0" applyAlignment="0" applyProtection="0">
      <alignment vertical="center"/>
    </xf>
    <xf numFmtId="0" fontId="15" fillId="30" borderId="24"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7" fillId="0" borderId="25" applyNumberFormat="0" applyFill="0" applyAlignment="0" applyProtection="0">
      <alignment vertical="center"/>
    </xf>
    <xf numFmtId="0" fontId="17" fillId="0" borderId="25" applyNumberFormat="0" applyFill="0" applyAlignment="0" applyProtection="0">
      <alignment vertical="center"/>
    </xf>
    <xf numFmtId="0" fontId="17" fillId="0" borderId="25" applyNumberFormat="0" applyFill="0" applyAlignment="0" applyProtection="0">
      <alignment vertical="center"/>
    </xf>
    <xf numFmtId="0" fontId="17" fillId="0" borderId="25" applyNumberFormat="0" applyFill="0" applyAlignment="0" applyProtection="0">
      <alignment vertical="center"/>
    </xf>
    <xf numFmtId="0" fontId="17" fillId="0" borderId="25" applyNumberFormat="0" applyFill="0" applyAlignment="0" applyProtection="0">
      <alignment vertical="center"/>
    </xf>
    <xf numFmtId="0" fontId="17" fillId="0" borderId="25" applyNumberFormat="0" applyFill="0" applyAlignment="0" applyProtection="0">
      <alignment vertical="center"/>
    </xf>
    <xf numFmtId="0" fontId="17" fillId="0" borderId="25" applyNumberFormat="0" applyFill="0" applyAlignment="0" applyProtection="0">
      <alignment vertical="center"/>
    </xf>
    <xf numFmtId="0" fontId="17" fillId="0" borderId="25" applyNumberFormat="0" applyFill="0" applyAlignment="0" applyProtection="0">
      <alignment vertical="center"/>
    </xf>
    <xf numFmtId="0" fontId="17" fillId="0" borderId="25" applyNumberFormat="0" applyFill="0" applyAlignment="0" applyProtection="0">
      <alignment vertical="center"/>
    </xf>
    <xf numFmtId="0" fontId="17" fillId="0" borderId="25" applyNumberFormat="0" applyFill="0" applyAlignment="0" applyProtection="0">
      <alignment vertical="center"/>
    </xf>
    <xf numFmtId="0" fontId="17" fillId="0" borderId="25" applyNumberFormat="0" applyFill="0" applyAlignment="0" applyProtection="0">
      <alignment vertical="center"/>
    </xf>
    <xf numFmtId="0" fontId="17" fillId="0" borderId="25" applyNumberFormat="0" applyFill="0" applyAlignment="0" applyProtection="0">
      <alignment vertical="center"/>
    </xf>
    <xf numFmtId="0" fontId="17" fillId="0" borderId="25" applyNumberFormat="0" applyFill="0" applyAlignment="0" applyProtection="0">
      <alignment vertical="center"/>
    </xf>
    <xf numFmtId="0" fontId="17" fillId="0" borderId="25" applyNumberFormat="0" applyFill="0" applyAlignment="0" applyProtection="0">
      <alignment vertical="center"/>
    </xf>
    <xf numFmtId="0" fontId="17" fillId="0" borderId="25" applyNumberFormat="0" applyFill="0" applyAlignment="0" applyProtection="0">
      <alignment vertical="center"/>
    </xf>
    <xf numFmtId="0" fontId="17" fillId="0" borderId="25" applyNumberFormat="0" applyFill="0" applyAlignment="0" applyProtection="0">
      <alignment vertical="center"/>
    </xf>
    <xf numFmtId="0" fontId="17" fillId="0" borderId="25" applyNumberFormat="0" applyFill="0" applyAlignment="0" applyProtection="0">
      <alignment vertical="center"/>
    </xf>
    <xf numFmtId="0" fontId="17" fillId="0" borderId="25" applyNumberFormat="0" applyFill="0" applyAlignment="0" applyProtection="0">
      <alignment vertical="center"/>
    </xf>
    <xf numFmtId="0" fontId="17" fillId="0" borderId="25" applyNumberFormat="0" applyFill="0" applyAlignment="0" applyProtection="0">
      <alignment vertical="center"/>
    </xf>
    <xf numFmtId="0" fontId="17" fillId="0" borderId="25" applyNumberFormat="0" applyFill="0" applyAlignment="0" applyProtection="0">
      <alignment vertical="center"/>
    </xf>
    <xf numFmtId="0" fontId="17" fillId="0" borderId="25" applyNumberFormat="0" applyFill="0" applyAlignment="0" applyProtection="0">
      <alignment vertical="center"/>
    </xf>
    <xf numFmtId="0" fontId="17" fillId="0" borderId="25" applyNumberFormat="0" applyFill="0" applyAlignment="0" applyProtection="0">
      <alignment vertical="center"/>
    </xf>
    <xf numFmtId="0" fontId="17" fillId="0" borderId="25" applyNumberFormat="0" applyFill="0" applyAlignment="0" applyProtection="0">
      <alignment vertical="center"/>
    </xf>
    <xf numFmtId="0" fontId="17" fillId="0" borderId="25" applyNumberFormat="0" applyFill="0" applyAlignment="0" applyProtection="0">
      <alignment vertical="center"/>
    </xf>
    <xf numFmtId="0" fontId="17" fillId="0" borderId="25" applyNumberFormat="0" applyFill="0" applyAlignment="0" applyProtection="0">
      <alignment vertical="center"/>
    </xf>
    <xf numFmtId="0" fontId="17" fillId="0" borderId="25" applyNumberFormat="0" applyFill="0" applyAlignment="0" applyProtection="0">
      <alignment vertical="center"/>
    </xf>
    <xf numFmtId="0" fontId="17" fillId="0" borderId="25" applyNumberFormat="0" applyFill="0" applyAlignment="0" applyProtection="0">
      <alignment vertical="center"/>
    </xf>
    <xf numFmtId="0" fontId="17" fillId="0" borderId="25"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8" fillId="0" borderId="26"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0" fillId="0" borderId="28" applyNumberFormat="0" applyFill="0" applyAlignment="0" applyProtection="0">
      <alignment vertical="center"/>
    </xf>
    <xf numFmtId="0" fontId="21" fillId="30" borderId="29" applyNumberFormat="0" applyAlignment="0" applyProtection="0">
      <alignment vertical="center"/>
    </xf>
    <xf numFmtId="0" fontId="21" fillId="30" borderId="29" applyNumberFormat="0" applyAlignment="0" applyProtection="0">
      <alignment vertical="center"/>
    </xf>
    <xf numFmtId="0" fontId="21" fillId="30" borderId="29" applyNumberFormat="0" applyAlignment="0" applyProtection="0">
      <alignment vertical="center"/>
    </xf>
    <xf numFmtId="0" fontId="21" fillId="30" borderId="29" applyNumberFormat="0" applyAlignment="0" applyProtection="0">
      <alignment vertical="center"/>
    </xf>
    <xf numFmtId="0" fontId="21" fillId="30" borderId="29" applyNumberFormat="0" applyAlignment="0" applyProtection="0">
      <alignment vertical="center"/>
    </xf>
    <xf numFmtId="0" fontId="21" fillId="30" borderId="29" applyNumberFormat="0" applyAlignment="0" applyProtection="0">
      <alignment vertical="center"/>
    </xf>
    <xf numFmtId="0" fontId="21" fillId="30" borderId="29" applyNumberFormat="0" applyAlignment="0" applyProtection="0">
      <alignment vertical="center"/>
    </xf>
    <xf numFmtId="0" fontId="21" fillId="30" borderId="29" applyNumberFormat="0" applyAlignment="0" applyProtection="0">
      <alignment vertical="center"/>
    </xf>
    <xf numFmtId="0" fontId="21" fillId="30" borderId="29" applyNumberFormat="0" applyAlignment="0" applyProtection="0">
      <alignment vertical="center"/>
    </xf>
    <xf numFmtId="0" fontId="21" fillId="30" borderId="29" applyNumberFormat="0" applyAlignment="0" applyProtection="0">
      <alignment vertical="center"/>
    </xf>
    <xf numFmtId="0" fontId="21" fillId="30" borderId="29" applyNumberFormat="0" applyAlignment="0" applyProtection="0">
      <alignment vertical="center"/>
    </xf>
    <xf numFmtId="0" fontId="21" fillId="30" borderId="29" applyNumberFormat="0" applyAlignment="0" applyProtection="0">
      <alignment vertical="center"/>
    </xf>
    <xf numFmtId="0" fontId="21" fillId="30" borderId="29" applyNumberFormat="0" applyAlignment="0" applyProtection="0">
      <alignment vertical="center"/>
    </xf>
    <xf numFmtId="0" fontId="21" fillId="30" borderId="29" applyNumberFormat="0" applyAlignment="0" applyProtection="0">
      <alignment vertical="center"/>
    </xf>
    <xf numFmtId="0" fontId="21" fillId="30" borderId="29" applyNumberFormat="0" applyAlignment="0" applyProtection="0">
      <alignment vertical="center"/>
    </xf>
    <xf numFmtId="0" fontId="21" fillId="30" borderId="29" applyNumberFormat="0" applyAlignment="0" applyProtection="0">
      <alignment vertical="center"/>
    </xf>
    <xf numFmtId="0" fontId="21" fillId="30" borderId="29" applyNumberFormat="0" applyAlignment="0" applyProtection="0">
      <alignment vertical="center"/>
    </xf>
    <xf numFmtId="0" fontId="21" fillId="30" borderId="29" applyNumberFormat="0" applyAlignment="0" applyProtection="0">
      <alignment vertical="center"/>
    </xf>
    <xf numFmtId="0" fontId="21" fillId="30" borderId="29" applyNumberFormat="0" applyAlignment="0" applyProtection="0">
      <alignment vertical="center"/>
    </xf>
    <xf numFmtId="0" fontId="21" fillId="30" borderId="29" applyNumberFormat="0" applyAlignment="0" applyProtection="0">
      <alignment vertical="center"/>
    </xf>
    <xf numFmtId="0" fontId="21" fillId="30" borderId="29" applyNumberFormat="0" applyAlignment="0" applyProtection="0">
      <alignment vertical="center"/>
    </xf>
    <xf numFmtId="0" fontId="21" fillId="30" borderId="29" applyNumberFormat="0" applyAlignment="0" applyProtection="0">
      <alignment vertical="center"/>
    </xf>
    <xf numFmtId="0" fontId="21" fillId="30" borderId="29" applyNumberFormat="0" applyAlignment="0" applyProtection="0">
      <alignment vertical="center"/>
    </xf>
    <xf numFmtId="0" fontId="21" fillId="30" borderId="29" applyNumberFormat="0" applyAlignment="0" applyProtection="0">
      <alignment vertical="center"/>
    </xf>
    <xf numFmtId="0" fontId="21" fillId="30" borderId="29" applyNumberFormat="0" applyAlignment="0" applyProtection="0">
      <alignment vertical="center"/>
    </xf>
    <xf numFmtId="0" fontId="21" fillId="30" borderId="29" applyNumberFormat="0" applyAlignment="0" applyProtection="0">
      <alignment vertical="center"/>
    </xf>
    <xf numFmtId="0" fontId="21" fillId="30" borderId="29" applyNumberFormat="0" applyAlignment="0" applyProtection="0">
      <alignment vertical="center"/>
    </xf>
    <xf numFmtId="0" fontId="21" fillId="30" borderId="29"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31" borderId="24" applyNumberFormat="0" applyAlignment="0" applyProtection="0">
      <alignment vertical="center"/>
    </xf>
    <xf numFmtId="0" fontId="23" fillId="31" borderId="24" applyNumberFormat="0" applyAlignment="0" applyProtection="0">
      <alignment vertical="center"/>
    </xf>
    <xf numFmtId="0" fontId="23" fillId="31" borderId="24" applyNumberFormat="0" applyAlignment="0" applyProtection="0">
      <alignment vertical="center"/>
    </xf>
    <xf numFmtId="0" fontId="23" fillId="31" borderId="24" applyNumberFormat="0" applyAlignment="0" applyProtection="0">
      <alignment vertical="center"/>
    </xf>
    <xf numFmtId="0" fontId="23" fillId="31" borderId="24" applyNumberFormat="0" applyAlignment="0" applyProtection="0">
      <alignment vertical="center"/>
    </xf>
    <xf numFmtId="0" fontId="23" fillId="31" borderId="24" applyNumberFormat="0" applyAlignment="0" applyProtection="0">
      <alignment vertical="center"/>
    </xf>
    <xf numFmtId="0" fontId="23" fillId="31" borderId="24" applyNumberFormat="0" applyAlignment="0" applyProtection="0">
      <alignment vertical="center"/>
    </xf>
    <xf numFmtId="0" fontId="23" fillId="31" borderId="24" applyNumberFormat="0" applyAlignment="0" applyProtection="0">
      <alignment vertical="center"/>
    </xf>
    <xf numFmtId="0" fontId="23" fillId="31" borderId="24" applyNumberFormat="0" applyAlignment="0" applyProtection="0">
      <alignment vertical="center"/>
    </xf>
    <xf numFmtId="0" fontId="23" fillId="31" borderId="24" applyNumberFormat="0" applyAlignment="0" applyProtection="0">
      <alignment vertical="center"/>
    </xf>
    <xf numFmtId="0" fontId="23" fillId="31" borderId="24" applyNumberFormat="0" applyAlignment="0" applyProtection="0">
      <alignment vertical="center"/>
    </xf>
    <xf numFmtId="0" fontId="23" fillId="31" borderId="24" applyNumberFormat="0" applyAlignment="0" applyProtection="0">
      <alignment vertical="center"/>
    </xf>
    <xf numFmtId="0" fontId="23" fillId="31" borderId="24" applyNumberFormat="0" applyAlignment="0" applyProtection="0">
      <alignment vertical="center"/>
    </xf>
    <xf numFmtId="0" fontId="23" fillId="31" borderId="24" applyNumberFormat="0" applyAlignment="0" applyProtection="0">
      <alignment vertical="center"/>
    </xf>
    <xf numFmtId="0" fontId="23" fillId="31" borderId="24" applyNumberFormat="0" applyAlignment="0" applyProtection="0">
      <alignment vertical="center"/>
    </xf>
    <xf numFmtId="0" fontId="23" fillId="31" borderId="24" applyNumberFormat="0" applyAlignment="0" applyProtection="0">
      <alignment vertical="center"/>
    </xf>
    <xf numFmtId="0" fontId="23" fillId="31" borderId="24" applyNumberFormat="0" applyAlignment="0" applyProtection="0">
      <alignment vertical="center"/>
    </xf>
    <xf numFmtId="0" fontId="23" fillId="31" borderId="24" applyNumberFormat="0" applyAlignment="0" applyProtection="0">
      <alignment vertical="center"/>
    </xf>
    <xf numFmtId="0" fontId="23" fillId="31" borderId="24" applyNumberFormat="0" applyAlignment="0" applyProtection="0">
      <alignment vertical="center"/>
    </xf>
    <xf numFmtId="0" fontId="23" fillId="31" borderId="24" applyNumberFormat="0" applyAlignment="0" applyProtection="0">
      <alignment vertical="center"/>
    </xf>
    <xf numFmtId="0" fontId="23" fillId="31" borderId="24" applyNumberFormat="0" applyAlignment="0" applyProtection="0">
      <alignment vertical="center"/>
    </xf>
    <xf numFmtId="0" fontId="23" fillId="31" borderId="24" applyNumberFormat="0" applyAlignment="0" applyProtection="0">
      <alignment vertical="center"/>
    </xf>
    <xf numFmtId="0" fontId="23" fillId="31" borderId="24" applyNumberFormat="0" applyAlignment="0" applyProtection="0">
      <alignment vertical="center"/>
    </xf>
    <xf numFmtId="0" fontId="23" fillId="31" borderId="24" applyNumberFormat="0" applyAlignment="0" applyProtection="0">
      <alignment vertical="center"/>
    </xf>
    <xf numFmtId="0" fontId="23" fillId="31" borderId="24" applyNumberFormat="0" applyAlignment="0" applyProtection="0">
      <alignment vertical="center"/>
    </xf>
    <xf numFmtId="0" fontId="23" fillId="31" borderId="24" applyNumberFormat="0" applyAlignment="0" applyProtection="0">
      <alignment vertical="center"/>
    </xf>
    <xf numFmtId="0" fontId="23" fillId="31" borderId="24" applyNumberFormat="0" applyAlignment="0" applyProtection="0">
      <alignment vertical="center"/>
    </xf>
    <xf numFmtId="0" fontId="23" fillId="31" borderId="24" applyNumberFormat="0" applyAlignment="0" applyProtection="0">
      <alignment vertical="center"/>
    </xf>
    <xf numFmtId="0" fontId="8" fillId="0" borderId="0">
      <alignment vertical="center"/>
    </xf>
    <xf numFmtId="0" fontId="1" fillId="0" borderId="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cellStyleXfs>
  <cellXfs count="490">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38" fontId="0" fillId="0" borderId="2" xfId="897"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177" fontId="0" fillId="0" borderId="5" xfId="0" applyNumberFormat="1" applyBorder="1" applyAlignment="1">
      <alignment horizontal="center" vertical="center"/>
    </xf>
    <xf numFmtId="177" fontId="0" fillId="0" borderId="5" xfId="0" applyNumberFormat="1" applyBorder="1" applyAlignment="1">
      <alignment horizontal="distributed" vertical="center"/>
    </xf>
    <xf numFmtId="177" fontId="0" fillId="0" borderId="1" xfId="0" applyNumberFormat="1" applyBorder="1" applyAlignment="1">
      <alignment horizontal="right" vertical="center"/>
    </xf>
    <xf numFmtId="177" fontId="0" fillId="0" borderId="6" xfId="0" applyNumberFormat="1" applyBorder="1" applyAlignment="1">
      <alignment horizontal="righ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3" fillId="0" borderId="5" xfId="0" applyFont="1" applyBorder="1" applyAlignment="1">
      <alignment horizontal="center" vertical="center"/>
    </xf>
    <xf numFmtId="0" fontId="0" fillId="0" borderId="5" xfId="0" applyBorder="1" applyAlignment="1">
      <alignment vertical="center"/>
    </xf>
    <xf numFmtId="0" fontId="3" fillId="0" borderId="1" xfId="0" applyFont="1" applyBorder="1" applyAlignment="1">
      <alignment horizontal="center" vertical="center"/>
    </xf>
    <xf numFmtId="0" fontId="0" fillId="0" borderId="7" xfId="0" applyBorder="1" applyAlignment="1">
      <alignment horizontal="center" vertical="center" wrapText="1"/>
    </xf>
    <xf numFmtId="0" fontId="3" fillId="0" borderId="4" xfId="0" applyFont="1" applyBorder="1" applyAlignment="1">
      <alignment horizontal="center" vertical="center"/>
    </xf>
    <xf numFmtId="180" fontId="5" fillId="0" borderId="0" xfId="897" applyNumberFormat="1" applyFont="1" applyBorder="1" applyAlignment="1">
      <alignment horizontal="center" vertical="center"/>
    </xf>
    <xf numFmtId="38" fontId="6" fillId="0" borderId="1" xfId="897" applyFont="1" applyBorder="1" applyAlignment="1">
      <alignment horizontal="center" vertical="center"/>
    </xf>
    <xf numFmtId="38" fontId="5" fillId="0" borderId="1" xfId="897" applyFont="1" applyBorder="1" applyAlignment="1">
      <alignment horizontal="distributed" vertical="center"/>
    </xf>
    <xf numFmtId="180" fontId="5" fillId="0" borderId="0" xfId="897" applyNumberFormat="1" applyFont="1" applyBorder="1" applyAlignment="1">
      <alignment horizontal="right" vertical="center"/>
    </xf>
    <xf numFmtId="0" fontId="3" fillId="0" borderId="5" xfId="0" applyFont="1" applyBorder="1" applyAlignment="1">
      <alignment horizontal="distributed" vertical="center"/>
    </xf>
    <xf numFmtId="0" fontId="0" fillId="0" borderId="5" xfId="0" applyBorder="1" applyAlignment="1">
      <alignment horizontal="distributed" vertical="center"/>
    </xf>
    <xf numFmtId="0" fontId="3" fillId="0" borderId="8" xfId="0" applyFont="1" applyBorder="1" applyAlignment="1">
      <alignment horizontal="center" vertical="center"/>
    </xf>
    <xf numFmtId="0" fontId="0" fillId="0" borderId="5" xfId="0" applyBorder="1" applyAlignment="1">
      <alignment horizontal="center" vertical="center" shrinkToFit="1"/>
    </xf>
    <xf numFmtId="0" fontId="0" fillId="0" borderId="0" xfId="0" applyAlignment="1">
      <alignment horizontal="right" vertical="center"/>
    </xf>
    <xf numFmtId="0" fontId="0" fillId="0" borderId="6" xfId="0" applyBorder="1" applyAlignment="1">
      <alignment horizontal="right" vertical="center"/>
    </xf>
    <xf numFmtId="176" fontId="0" fillId="0" borderId="3" xfId="0" applyNumberFormat="1" applyBorder="1" applyAlignment="1">
      <alignment vertical="center"/>
    </xf>
    <xf numFmtId="3" fontId="0" fillId="0" borderId="4" xfId="0" applyNumberFormat="1" applyBorder="1" applyAlignment="1">
      <alignment vertical="center"/>
    </xf>
    <xf numFmtId="0" fontId="3" fillId="0" borderId="6" xfId="0" applyFont="1" applyBorder="1" applyAlignment="1">
      <alignment horizontal="center" vertical="center"/>
    </xf>
    <xf numFmtId="0" fontId="0" fillId="0" borderId="0" xfId="0" applyAlignment="1">
      <alignment vertical="center" wrapText="1"/>
    </xf>
    <xf numFmtId="38" fontId="0" fillId="0" borderId="0" xfId="897" applyFont="1" applyAlignment="1">
      <alignment vertical="center" wrapText="1"/>
    </xf>
    <xf numFmtId="38" fontId="0" fillId="0" borderId="0" xfId="897" applyFont="1" applyBorder="1" applyAlignment="1">
      <alignment vertical="center" wrapText="1"/>
    </xf>
    <xf numFmtId="38" fontId="0" fillId="0" borderId="6" xfId="897" applyFont="1" applyBorder="1" applyAlignment="1">
      <alignment vertical="center" wrapText="1"/>
    </xf>
    <xf numFmtId="38" fontId="0" fillId="0" borderId="7" xfId="897" applyFont="1" applyBorder="1" applyAlignment="1">
      <alignment horizontal="right" vertical="center"/>
    </xf>
    <xf numFmtId="38" fontId="8" fillId="0" borderId="0" xfId="897" applyFont="1" applyBorder="1" applyAlignment="1">
      <alignment horizontal="right" vertical="center"/>
    </xf>
    <xf numFmtId="38" fontId="8" fillId="0" borderId="6" xfId="897" applyFont="1" applyBorder="1" applyAlignment="1">
      <alignment horizontal="right" vertical="center"/>
    </xf>
    <xf numFmtId="38" fontId="8" fillId="0" borderId="9" xfId="897" applyFont="1" applyBorder="1" applyAlignment="1">
      <alignment horizontal="right" vertical="center"/>
    </xf>
    <xf numFmtId="38" fontId="8" fillId="0" borderId="10" xfId="897" applyFont="1" applyBorder="1" applyAlignment="1">
      <alignment horizontal="right" vertical="center"/>
    </xf>
    <xf numFmtId="177" fontId="0" fillId="0" borderId="0" xfId="0" applyNumberFormat="1" applyAlignment="1">
      <alignment vertical="center"/>
    </xf>
    <xf numFmtId="177" fontId="0" fillId="0" borderId="5" xfId="0" applyNumberFormat="1" applyFill="1" applyBorder="1" applyAlignment="1">
      <alignment horizontal="distributed" vertical="center"/>
    </xf>
    <xf numFmtId="177" fontId="0" fillId="0" borderId="1" xfId="0" applyNumberFormat="1" applyFont="1" applyFill="1" applyBorder="1" applyAlignment="1">
      <alignment horizontal="right" vertical="center"/>
    </xf>
    <xf numFmtId="0" fontId="0" fillId="0" borderId="0" xfId="0" applyAlignment="1">
      <alignment horizontal="left" vertical="center"/>
    </xf>
    <xf numFmtId="0" fontId="0" fillId="0" borderId="11" xfId="0" applyBorder="1" applyAlignment="1">
      <alignment horizontal="center" vertical="center"/>
    </xf>
    <xf numFmtId="38" fontId="0" fillId="0" borderId="0" xfId="897" applyFont="1" applyBorder="1" applyAlignment="1">
      <alignment horizontal="right" vertical="center"/>
    </xf>
    <xf numFmtId="0" fontId="0" fillId="0" borderId="0" xfId="0" applyAlignment="1">
      <alignment vertical="center"/>
    </xf>
    <xf numFmtId="177" fontId="0" fillId="0" borderId="0" xfId="0" applyNumberFormat="1" applyAlignment="1">
      <alignment horizontal="center" vertical="center"/>
    </xf>
    <xf numFmtId="177" fontId="0" fillId="0" borderId="0" xfId="0" applyNumberFormat="1" applyAlignment="1">
      <alignment horizontal="right" vertical="center"/>
    </xf>
    <xf numFmtId="177" fontId="0" fillId="0" borderId="7" xfId="0" applyNumberFormat="1" applyBorder="1" applyAlignment="1">
      <alignment vertical="center"/>
    </xf>
    <xf numFmtId="3" fontId="0" fillId="0" borderId="6" xfId="0" applyNumberFormat="1" applyBorder="1" applyAlignment="1">
      <alignment vertical="center"/>
    </xf>
    <xf numFmtId="177" fontId="0" fillId="0" borderId="7" xfId="0" applyNumberFormat="1" applyFont="1" applyFill="1" applyBorder="1" applyAlignment="1">
      <alignment vertical="center"/>
    </xf>
    <xf numFmtId="177" fontId="0" fillId="0" borderId="7" xfId="0" applyNumberFormat="1" applyFill="1" applyBorder="1" applyAlignment="1">
      <alignment vertical="center"/>
    </xf>
    <xf numFmtId="177" fontId="0" fillId="0" borderId="0" xfId="0" applyNumberFormat="1" applyBorder="1" applyAlignment="1">
      <alignment horizontal="center" vertical="center"/>
    </xf>
    <xf numFmtId="177" fontId="0" fillId="0" borderId="0" xfId="0" applyNumberFormat="1" applyBorder="1" applyAlignment="1">
      <alignment vertical="center"/>
    </xf>
    <xf numFmtId="177" fontId="0" fillId="0" borderId="0" xfId="0" applyNumberFormat="1" applyBorder="1" applyAlignment="1">
      <alignment horizontal="right" vertical="center"/>
    </xf>
    <xf numFmtId="177" fontId="0" fillId="0" borderId="0" xfId="0" applyNumberFormat="1" applyFill="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38" fontId="3" fillId="0" borderId="3" xfId="897" applyFont="1" applyBorder="1" applyAlignment="1">
      <alignment vertical="center"/>
    </xf>
    <xf numFmtId="38" fontId="0" fillId="0" borderId="3" xfId="897" applyFont="1" applyBorder="1" applyAlignment="1">
      <alignment vertical="center"/>
    </xf>
    <xf numFmtId="3" fontId="0" fillId="0" borderId="14" xfId="0" applyNumberFormat="1" applyBorder="1" applyAlignment="1">
      <alignment vertical="center"/>
    </xf>
    <xf numFmtId="3" fontId="3" fillId="0" borderId="0" xfId="0" applyNumberFormat="1" applyFont="1" applyBorder="1" applyAlignment="1">
      <alignment vertical="center"/>
    </xf>
    <xf numFmtId="3" fontId="0" fillId="0" borderId="0" xfId="0" applyNumberFormat="1" applyBorder="1" applyAlignment="1">
      <alignment vertical="center"/>
    </xf>
    <xf numFmtId="176" fontId="0" fillId="0" borderId="0" xfId="0" applyNumberFormat="1"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176" fontId="0" fillId="0" borderId="0" xfId="0" applyNumberFormat="1" applyBorder="1" applyAlignment="1">
      <alignment horizontal="right" vertical="center"/>
    </xf>
    <xf numFmtId="0" fontId="1" fillId="0" borderId="0" xfId="0" applyFont="1" applyBorder="1" applyAlignment="1">
      <alignment vertical="center"/>
    </xf>
    <xf numFmtId="3" fontId="1" fillId="0" borderId="14" xfId="0" applyNumberFormat="1" applyFont="1" applyBorder="1" applyAlignment="1">
      <alignment vertical="center"/>
    </xf>
    <xf numFmtId="3" fontId="1" fillId="0" borderId="0" xfId="0" applyNumberFormat="1" applyFont="1" applyBorder="1" applyAlignment="1">
      <alignment vertical="center"/>
    </xf>
    <xf numFmtId="176" fontId="1" fillId="0" borderId="0" xfId="0" applyNumberFormat="1" applyFont="1" applyBorder="1" applyAlignment="1">
      <alignment vertical="center"/>
    </xf>
    <xf numFmtId="3" fontId="1" fillId="0" borderId="6" xfId="0" applyNumberFormat="1" applyFont="1" applyBorder="1" applyAlignment="1">
      <alignment vertical="center"/>
    </xf>
    <xf numFmtId="0" fontId="1" fillId="0" borderId="0" xfId="0" applyFont="1" applyAlignment="1">
      <alignment vertical="center"/>
    </xf>
    <xf numFmtId="3" fontId="0" fillId="0" borderId="14" xfId="0" applyNumberFormat="1" applyFont="1" applyBorder="1" applyAlignment="1">
      <alignment vertical="center"/>
    </xf>
    <xf numFmtId="3" fontId="0" fillId="0" borderId="0" xfId="0" applyNumberFormat="1" applyFont="1" applyBorder="1" applyAlignment="1">
      <alignment vertical="center"/>
    </xf>
    <xf numFmtId="176" fontId="0" fillId="0" borderId="0" xfId="0" applyNumberFormat="1" applyFont="1" applyBorder="1" applyAlignment="1">
      <alignment vertical="center"/>
    </xf>
    <xf numFmtId="0" fontId="0" fillId="0" borderId="0" xfId="0" applyFont="1" applyBorder="1" applyAlignment="1">
      <alignment vertical="center"/>
    </xf>
    <xf numFmtId="3" fontId="0" fillId="0" borderId="6" xfId="0" applyNumberFormat="1" applyFont="1" applyBorder="1" applyAlignment="1">
      <alignment vertical="center"/>
    </xf>
    <xf numFmtId="0" fontId="3" fillId="0" borderId="0" xfId="0" applyFont="1" applyAlignment="1">
      <alignment vertical="center"/>
    </xf>
    <xf numFmtId="3" fontId="3" fillId="0" borderId="9" xfId="0" applyNumberFormat="1" applyFont="1" applyBorder="1" applyAlignment="1">
      <alignment vertical="center"/>
    </xf>
    <xf numFmtId="0" fontId="3" fillId="0" borderId="9" xfId="0" applyFont="1" applyBorder="1" applyAlignment="1">
      <alignment vertical="center"/>
    </xf>
    <xf numFmtId="0" fontId="3" fillId="0" borderId="0" xfId="0" applyFont="1" applyBorder="1" applyAlignment="1">
      <alignment horizontal="center" vertical="center"/>
    </xf>
    <xf numFmtId="176" fontId="3" fillId="0" borderId="0" xfId="0" applyNumberFormat="1" applyFont="1" applyBorder="1" applyAlignment="1">
      <alignment vertical="center"/>
    </xf>
    <xf numFmtId="0" fontId="3" fillId="0" borderId="0" xfId="0" applyFont="1" applyBorder="1" applyAlignment="1">
      <alignment vertical="center"/>
    </xf>
    <xf numFmtId="3" fontId="3" fillId="0" borderId="3" xfId="0" applyNumberFormat="1" applyFont="1" applyBorder="1" applyAlignment="1">
      <alignment vertical="center"/>
    </xf>
    <xf numFmtId="0" fontId="0" fillId="0" borderId="9" xfId="0" applyBorder="1" applyAlignment="1">
      <alignment vertical="center"/>
    </xf>
    <xf numFmtId="3" fontId="0" fillId="0" borderId="2" xfId="0" applyNumberFormat="1" applyBorder="1" applyAlignment="1">
      <alignment horizontal="right" vertical="center"/>
    </xf>
    <xf numFmtId="3" fontId="3" fillId="0" borderId="3" xfId="0" applyNumberFormat="1" applyFont="1" applyBorder="1" applyAlignment="1">
      <alignment horizontal="right" vertical="center"/>
    </xf>
    <xf numFmtId="3" fontId="0" fillId="0" borderId="3" xfId="0" applyNumberFormat="1" applyBorder="1" applyAlignment="1">
      <alignment horizontal="right" vertical="center"/>
    </xf>
    <xf numFmtId="2" fontId="0" fillId="0" borderId="3" xfId="0" applyNumberFormat="1" applyBorder="1" applyAlignment="1">
      <alignment horizontal="right" vertical="center"/>
    </xf>
    <xf numFmtId="3" fontId="0" fillId="0" borderId="4" xfId="0" applyNumberFormat="1" applyBorder="1" applyAlignment="1">
      <alignment horizontal="right" vertical="center"/>
    </xf>
    <xf numFmtId="3" fontId="1" fillId="0" borderId="14" xfId="0" applyNumberFormat="1" applyFont="1" applyBorder="1" applyAlignment="1">
      <alignment horizontal="right" vertical="center"/>
    </xf>
    <xf numFmtId="3" fontId="3" fillId="0" borderId="0" xfId="0" applyNumberFormat="1" applyFont="1" applyBorder="1" applyAlignment="1">
      <alignment horizontal="right" vertical="center"/>
    </xf>
    <xf numFmtId="3" fontId="1" fillId="0" borderId="0" xfId="0" applyNumberFormat="1" applyFont="1" applyBorder="1" applyAlignment="1">
      <alignment horizontal="right" vertical="center"/>
    </xf>
    <xf numFmtId="2" fontId="0" fillId="0" borderId="0" xfId="0" applyNumberFormat="1" applyBorder="1" applyAlignment="1">
      <alignment horizontal="right" vertical="center"/>
    </xf>
    <xf numFmtId="2" fontId="1" fillId="0" borderId="0" xfId="0" applyNumberFormat="1" applyFont="1" applyBorder="1" applyAlignment="1">
      <alignment horizontal="right" vertical="center"/>
    </xf>
    <xf numFmtId="3" fontId="1" fillId="0" borderId="6" xfId="0" applyNumberFormat="1" applyFont="1" applyBorder="1" applyAlignment="1">
      <alignment horizontal="right" vertical="center"/>
    </xf>
    <xf numFmtId="0" fontId="1" fillId="0" borderId="0" xfId="0" applyFont="1" applyBorder="1" applyAlignment="1">
      <alignment horizontal="right" vertical="center"/>
    </xf>
    <xf numFmtId="3" fontId="0" fillId="0" borderId="14" xfId="0" applyNumberFormat="1" applyFont="1" applyBorder="1" applyAlignment="1">
      <alignment horizontal="right" vertical="center"/>
    </xf>
    <xf numFmtId="3" fontId="0" fillId="0" borderId="0" xfId="0" applyNumberFormat="1" applyFont="1" applyBorder="1" applyAlignment="1">
      <alignment horizontal="right" vertical="center"/>
    </xf>
    <xf numFmtId="2" fontId="0" fillId="0" borderId="0" xfId="0" applyNumberFormat="1" applyFont="1" applyBorder="1" applyAlignment="1">
      <alignment horizontal="right" vertical="center"/>
    </xf>
    <xf numFmtId="0" fontId="0" fillId="0" borderId="0" xfId="0" applyFont="1" applyBorder="1" applyAlignment="1">
      <alignment horizontal="right" vertical="center"/>
    </xf>
    <xf numFmtId="3" fontId="0" fillId="0" borderId="6" xfId="0" applyNumberFormat="1" applyFont="1" applyBorder="1" applyAlignment="1">
      <alignment horizontal="right" vertical="center"/>
    </xf>
    <xf numFmtId="3" fontId="3" fillId="0" borderId="9" xfId="0" applyNumberFormat="1" applyFont="1" applyBorder="1" applyAlignment="1">
      <alignment horizontal="right" vertical="center"/>
    </xf>
    <xf numFmtId="2" fontId="3" fillId="0" borderId="0" xfId="0" applyNumberFormat="1" applyFont="1" applyBorder="1" applyAlignment="1">
      <alignment horizontal="right" vertical="center"/>
    </xf>
    <xf numFmtId="0" fontId="3" fillId="0" borderId="0" xfId="0" applyFont="1" applyBorder="1" applyAlignment="1">
      <alignment horizontal="right" vertical="center"/>
    </xf>
    <xf numFmtId="0" fontId="0" fillId="0" borderId="7" xfId="0" applyBorder="1" applyAlignment="1">
      <alignment horizontal="distributed" vertical="center"/>
    </xf>
    <xf numFmtId="0" fontId="0" fillId="0" borderId="0" xfId="0" applyBorder="1" applyAlignment="1">
      <alignment horizontal="right" vertical="center"/>
    </xf>
    <xf numFmtId="38" fontId="0" fillId="0" borderId="0" xfId="897" applyFont="1" applyBorder="1" applyAlignment="1">
      <alignment vertical="center"/>
    </xf>
    <xf numFmtId="0" fontId="0" fillId="0" borderId="15" xfId="0" applyBorder="1" applyAlignment="1">
      <alignment horizontal="distributed" vertical="center"/>
    </xf>
    <xf numFmtId="38" fontId="0" fillId="0" borderId="9" xfId="897" applyFont="1" applyBorder="1" applyAlignment="1">
      <alignment vertical="center"/>
    </xf>
    <xf numFmtId="0" fontId="0" fillId="0" borderId="9" xfId="0" applyBorder="1" applyAlignment="1">
      <alignment horizontal="right" vertical="center"/>
    </xf>
    <xf numFmtId="0" fontId="0" fillId="0" borderId="0" xfId="0" applyBorder="1" applyAlignment="1">
      <alignment horizontal="distributed" vertical="center"/>
    </xf>
    <xf numFmtId="38" fontId="3" fillId="0" borderId="0" xfId="897" applyFont="1" applyAlignment="1">
      <alignment vertical="center"/>
    </xf>
    <xf numFmtId="38" fontId="3" fillId="0" borderId="4" xfId="897" applyFont="1" applyBorder="1" applyAlignment="1">
      <alignment vertical="center"/>
    </xf>
    <xf numFmtId="38" fontId="0" fillId="0" borderId="6" xfId="897" applyFont="1" applyBorder="1" applyAlignment="1">
      <alignment vertical="center"/>
    </xf>
    <xf numFmtId="38" fontId="0" fillId="0" borderId="10" xfId="897" applyFont="1" applyBorder="1" applyAlignment="1">
      <alignment vertical="center"/>
    </xf>
    <xf numFmtId="3" fontId="0" fillId="0" borderId="0" xfId="0" applyNumberFormat="1" applyAlignment="1">
      <alignment vertical="center"/>
    </xf>
    <xf numFmtId="0" fontId="3" fillId="0" borderId="1" xfId="0" applyFont="1" applyBorder="1" applyAlignment="1">
      <alignment horizontal="distributed" vertical="center"/>
    </xf>
    <xf numFmtId="0" fontId="3" fillId="0" borderId="7" xfId="0" applyFont="1" applyBorder="1" applyAlignment="1">
      <alignment horizontal="distributed" vertical="center"/>
    </xf>
    <xf numFmtId="38" fontId="3" fillId="0" borderId="0" xfId="897" applyFont="1" applyBorder="1" applyAlignment="1">
      <alignment vertical="center"/>
    </xf>
    <xf numFmtId="38" fontId="3" fillId="0" borderId="6" xfId="897" applyFont="1" applyBorder="1" applyAlignment="1">
      <alignment vertical="center"/>
    </xf>
    <xf numFmtId="0" fontId="0" fillId="0" borderId="7" xfId="0" applyFont="1" applyBorder="1" applyAlignment="1">
      <alignment horizontal="distributed" vertical="center"/>
    </xf>
    <xf numFmtId="0" fontId="0" fillId="0" borderId="0" xfId="0" applyFont="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8" xfId="0" applyBorder="1" applyAlignment="1">
      <alignment vertical="center"/>
    </xf>
    <xf numFmtId="0" fontId="0" fillId="0" borderId="1" xfId="0" applyBorder="1" applyAlignment="1">
      <alignment horizontal="distributed" vertical="center"/>
    </xf>
    <xf numFmtId="3" fontId="0" fillId="0" borderId="3" xfId="0" applyNumberFormat="1" applyBorder="1" applyAlignment="1">
      <alignment vertical="center"/>
    </xf>
    <xf numFmtId="0" fontId="3" fillId="0" borderId="14" xfId="0" applyFont="1" applyBorder="1" applyAlignment="1">
      <alignment vertical="center"/>
    </xf>
    <xf numFmtId="3" fontId="3" fillId="0" borderId="14" xfId="0" applyNumberFormat="1" applyFont="1" applyBorder="1" applyAlignment="1">
      <alignment vertical="center"/>
    </xf>
    <xf numFmtId="3" fontId="3" fillId="0" borderId="11" xfId="0" applyNumberFormat="1" applyFont="1" applyBorder="1" applyAlignment="1">
      <alignment vertical="center"/>
    </xf>
    <xf numFmtId="3" fontId="0" fillId="0" borderId="9" xfId="0" applyNumberFormat="1" applyBorder="1" applyAlignment="1">
      <alignment vertical="center"/>
    </xf>
    <xf numFmtId="3" fontId="0" fillId="0" borderId="9" xfId="0" applyNumberFormat="1" applyFill="1" applyBorder="1" applyAlignment="1">
      <alignment vertical="center"/>
    </xf>
    <xf numFmtId="3" fontId="3" fillId="0" borderId="2" xfId="0" applyNumberFormat="1" applyFont="1" applyBorder="1" applyAlignment="1">
      <alignment vertical="center"/>
    </xf>
    <xf numFmtId="0" fontId="0" fillId="0" borderId="14" xfId="0" applyBorder="1" applyAlignment="1">
      <alignment vertical="center"/>
    </xf>
    <xf numFmtId="0" fontId="3" fillId="0" borderId="2" xfId="0" applyFont="1" applyBorder="1" applyAlignment="1">
      <alignment horizontal="center" vertical="center"/>
    </xf>
    <xf numFmtId="0" fontId="0" fillId="0" borderId="14" xfId="0" applyBorder="1" applyAlignment="1">
      <alignment horizontal="distributed" vertical="center"/>
    </xf>
    <xf numFmtId="38" fontId="3" fillId="0" borderId="2" xfId="897" applyFont="1" applyBorder="1" applyAlignment="1">
      <alignment horizontal="right" vertical="center"/>
    </xf>
    <xf numFmtId="38" fontId="3" fillId="0" borderId="3" xfId="897" applyFont="1" applyBorder="1" applyAlignment="1">
      <alignment horizontal="right" vertical="center"/>
    </xf>
    <xf numFmtId="38" fontId="3" fillId="0" borderId="4" xfId="897" applyFont="1" applyBorder="1" applyAlignment="1">
      <alignment horizontal="right" vertical="center"/>
    </xf>
    <xf numFmtId="38" fontId="3" fillId="0" borderId="14" xfId="897" applyFont="1" applyBorder="1" applyAlignment="1">
      <alignment horizontal="right" vertical="center"/>
    </xf>
    <xf numFmtId="38" fontId="3" fillId="0" borderId="0" xfId="897" applyFont="1" applyBorder="1" applyAlignment="1">
      <alignment horizontal="right" vertical="center"/>
    </xf>
    <xf numFmtId="38" fontId="0" fillId="0" borderId="6" xfId="897" applyFont="1" applyBorder="1" applyAlignment="1">
      <alignment horizontal="right" vertical="center"/>
    </xf>
    <xf numFmtId="0" fontId="0" fillId="0" borderId="6" xfId="0" applyBorder="1" applyAlignment="1">
      <alignment horizontal="distributed" vertical="center"/>
    </xf>
    <xf numFmtId="38" fontId="3" fillId="0" borderId="6" xfId="897" applyFont="1" applyBorder="1" applyAlignment="1">
      <alignment horizontal="right" vertical="center"/>
    </xf>
    <xf numFmtId="38" fontId="0" fillId="0" borderId="0" xfId="897" applyFont="1" applyFill="1" applyBorder="1" applyAlignment="1">
      <alignment horizontal="right" vertical="center"/>
    </xf>
    <xf numFmtId="0" fontId="5" fillId="0" borderId="6" xfId="0" applyFont="1" applyBorder="1" applyAlignment="1">
      <alignment horizontal="distributed" vertical="center"/>
    </xf>
    <xf numFmtId="0" fontId="7" fillId="0" borderId="6" xfId="0" applyFont="1" applyBorder="1" applyAlignment="1">
      <alignment horizontal="distributed" vertical="center"/>
    </xf>
    <xf numFmtId="38" fontId="3" fillId="0" borderId="11" xfId="897" applyFont="1" applyBorder="1" applyAlignment="1">
      <alignment horizontal="right" vertical="center"/>
    </xf>
    <xf numFmtId="38" fontId="0" fillId="0" borderId="9" xfId="897" applyFont="1" applyBorder="1" applyAlignment="1">
      <alignment horizontal="right" vertical="center"/>
    </xf>
    <xf numFmtId="38" fontId="3" fillId="0" borderId="9" xfId="897" applyFont="1" applyBorder="1" applyAlignment="1">
      <alignment horizontal="right" vertical="center"/>
    </xf>
    <xf numFmtId="38" fontId="0" fillId="0" borderId="10" xfId="897" applyFont="1" applyBorder="1" applyAlignment="1">
      <alignment horizontal="right" vertical="center"/>
    </xf>
    <xf numFmtId="38" fontId="1" fillId="0" borderId="9" xfId="897" applyFont="1" applyBorder="1" applyAlignment="1">
      <alignment horizontal="right" vertical="center"/>
    </xf>
    <xf numFmtId="0" fontId="0" fillId="0" borderId="0" xfId="0" applyBorder="1" applyAlignment="1">
      <alignment horizontal="center" vertical="center"/>
    </xf>
    <xf numFmtId="38" fontId="3" fillId="0" borderId="4" xfId="897" applyFont="1" applyBorder="1" applyAlignment="1">
      <alignment horizontal="center" vertical="center"/>
    </xf>
    <xf numFmtId="38" fontId="0" fillId="0" borderId="1" xfId="897" applyFont="1" applyBorder="1" applyAlignment="1">
      <alignment horizontal="center" vertical="center"/>
    </xf>
    <xf numFmtId="38" fontId="1" fillId="0" borderId="0" xfId="897" applyFont="1" applyBorder="1" applyAlignment="1">
      <alignment vertical="center"/>
    </xf>
    <xf numFmtId="38" fontId="1" fillId="0" borderId="6" xfId="897" applyFont="1" applyBorder="1" applyAlignment="1">
      <alignment vertical="center"/>
    </xf>
    <xf numFmtId="38" fontId="1" fillId="0" borderId="0" xfId="897" applyFont="1" applyBorder="1" applyAlignment="1">
      <alignment horizontal="right" vertical="center"/>
    </xf>
    <xf numFmtId="38" fontId="1" fillId="0" borderId="6" xfId="897" applyFont="1" applyBorder="1" applyAlignment="1">
      <alignment horizontal="right" vertical="center"/>
    </xf>
    <xf numFmtId="0" fontId="0" fillId="0" borderId="7" xfId="0" applyBorder="1" applyAlignment="1">
      <alignment horizontal="right" vertical="center"/>
    </xf>
    <xf numFmtId="181" fontId="3" fillId="0" borderId="0" xfId="897" applyNumberFormat="1" applyFont="1" applyBorder="1" applyAlignment="1">
      <alignment vertical="center"/>
    </xf>
    <xf numFmtId="181" fontId="0" fillId="0" borderId="0" xfId="897" applyNumberFormat="1" applyFont="1" applyBorder="1" applyAlignment="1">
      <alignment vertical="center"/>
    </xf>
    <xf numFmtId="181" fontId="1" fillId="0" borderId="0" xfId="897" applyNumberFormat="1" applyFont="1" applyBorder="1" applyAlignment="1">
      <alignment vertical="center"/>
    </xf>
    <xf numFmtId="181" fontId="1" fillId="0" borderId="6" xfId="897" applyNumberFormat="1" applyFont="1" applyBorder="1" applyAlignment="1">
      <alignment vertical="center"/>
    </xf>
    <xf numFmtId="178" fontId="0" fillId="0" borderId="0" xfId="0" applyNumberFormat="1" applyBorder="1" applyAlignment="1">
      <alignment vertical="center"/>
    </xf>
    <xf numFmtId="0" fontId="0" fillId="0" borderId="15" xfId="0" applyBorder="1" applyAlignment="1">
      <alignment horizontal="right" vertical="center"/>
    </xf>
    <xf numFmtId="178" fontId="3" fillId="0" borderId="9" xfId="0" applyNumberFormat="1" applyFont="1" applyBorder="1" applyAlignment="1">
      <alignment vertical="center"/>
    </xf>
    <xf numFmtId="178" fontId="0" fillId="0" borderId="9" xfId="0" applyNumberFormat="1" applyBorder="1" applyAlignment="1">
      <alignment vertical="center"/>
    </xf>
    <xf numFmtId="181" fontId="3" fillId="0" borderId="9" xfId="897" applyNumberFormat="1" applyFont="1" applyBorder="1" applyAlignment="1">
      <alignment vertical="center"/>
    </xf>
    <xf numFmtId="181" fontId="0" fillId="0" borderId="9" xfId="897" applyNumberFormat="1" applyFont="1" applyBorder="1" applyAlignment="1">
      <alignment vertical="center"/>
    </xf>
    <xf numFmtId="181" fontId="1" fillId="0" borderId="10" xfId="897" applyNumberFormat="1" applyFont="1" applyBorder="1" applyAlignment="1">
      <alignment vertical="center"/>
    </xf>
    <xf numFmtId="3" fontId="3" fillId="0" borderId="4" xfId="0" applyNumberFormat="1" applyFont="1" applyBorder="1" applyAlignment="1">
      <alignment vertical="center"/>
    </xf>
    <xf numFmtId="0" fontId="3" fillId="0" borderId="14" xfId="0" applyFont="1" applyBorder="1" applyAlignment="1">
      <alignment horizontal="right" vertical="center"/>
    </xf>
    <xf numFmtId="0" fontId="0" fillId="0" borderId="0" xfId="0" applyFill="1" applyBorder="1" applyAlignment="1">
      <alignment vertical="center"/>
    </xf>
    <xf numFmtId="0" fontId="3" fillId="0" borderId="14" xfId="0" applyNumberFormat="1" applyFont="1" applyBorder="1" applyAlignment="1">
      <alignment vertical="center"/>
    </xf>
    <xf numFmtId="0" fontId="0" fillId="0" borderId="0" xfId="0" applyNumberFormat="1" applyBorder="1" applyAlignment="1">
      <alignment vertical="center"/>
    </xf>
    <xf numFmtId="178" fontId="3" fillId="0" borderId="14" xfId="0" applyNumberFormat="1" applyFont="1" applyBorder="1" applyAlignment="1">
      <alignment vertical="center"/>
    </xf>
    <xf numFmtId="0" fontId="3" fillId="0" borderId="11" xfId="0" applyFont="1" applyBorder="1" applyAlignment="1">
      <alignment vertical="center"/>
    </xf>
    <xf numFmtId="0" fontId="0" fillId="0" borderId="10" xfId="0" applyBorder="1" applyAlignment="1">
      <alignment vertical="center"/>
    </xf>
    <xf numFmtId="3" fontId="0" fillId="0" borderId="0" xfId="0" applyNumberFormat="1" applyFill="1" applyBorder="1" applyAlignment="1">
      <alignment vertical="center"/>
    </xf>
    <xf numFmtId="0" fontId="3" fillId="0" borderId="14" xfId="0" applyFont="1" applyFill="1" applyBorder="1" applyAlignment="1">
      <alignment vertical="center"/>
    </xf>
    <xf numFmtId="0" fontId="0" fillId="0" borderId="11" xfId="0" applyBorder="1" applyAlignment="1">
      <alignment vertical="center"/>
    </xf>
    <xf numFmtId="0" fontId="0" fillId="0" borderId="0" xfId="0" applyFont="1" applyFill="1" applyBorder="1" applyAlignment="1">
      <alignment vertical="center"/>
    </xf>
    <xf numFmtId="3" fontId="0" fillId="0" borderId="0" xfId="0" applyNumberFormat="1" applyFont="1" applyFill="1" applyBorder="1" applyAlignment="1">
      <alignment vertical="center"/>
    </xf>
    <xf numFmtId="3" fontId="1" fillId="0" borderId="0" xfId="0" applyNumberFormat="1" applyFont="1" applyFill="1" applyBorder="1" applyAlignment="1">
      <alignment vertical="center"/>
    </xf>
    <xf numFmtId="0" fontId="1" fillId="0" borderId="0" xfId="0" applyFont="1" applyFill="1" applyBorder="1" applyAlignment="1">
      <alignment vertical="center"/>
    </xf>
    <xf numFmtId="3" fontId="1" fillId="0" borderId="9" xfId="0" applyNumberFormat="1" applyFont="1" applyBorder="1" applyAlignment="1">
      <alignment vertical="center"/>
    </xf>
    <xf numFmtId="3" fontId="0" fillId="0" borderId="3" xfId="0" applyNumberFormat="1" applyFont="1" applyFill="1" applyBorder="1" applyAlignment="1">
      <alignment vertical="center"/>
    </xf>
    <xf numFmtId="3" fontId="0" fillId="0" borderId="2" xfId="0" applyNumberFormat="1" applyBorder="1" applyAlignment="1">
      <alignment vertical="center"/>
    </xf>
    <xf numFmtId="38" fontId="5" fillId="0" borderId="0" xfId="897" applyFont="1" applyBorder="1" applyAlignment="1">
      <alignment horizontal="right" vertical="center"/>
    </xf>
    <xf numFmtId="38" fontId="6" fillId="0" borderId="0" xfId="897" applyFont="1" applyBorder="1" applyAlignment="1">
      <alignment horizontal="right" vertical="center"/>
    </xf>
    <xf numFmtId="38" fontId="5" fillId="0" borderId="14" xfId="897" applyFont="1" applyBorder="1" applyAlignment="1">
      <alignment horizontal="right" vertical="center"/>
    </xf>
    <xf numFmtId="38" fontId="1" fillId="0" borderId="0" xfId="897" applyAlignment="1">
      <alignment vertical="center"/>
    </xf>
    <xf numFmtId="179" fontId="1" fillId="0" borderId="0" xfId="897" applyNumberFormat="1" applyFont="1" applyAlignment="1">
      <alignment vertical="center"/>
    </xf>
    <xf numFmtId="180" fontId="1" fillId="0" borderId="0" xfId="897" applyNumberFormat="1" applyFont="1" applyAlignment="1">
      <alignment vertical="center"/>
    </xf>
    <xf numFmtId="179" fontId="1" fillId="0" borderId="0" xfId="897" applyNumberFormat="1" applyAlignment="1">
      <alignment vertical="center"/>
    </xf>
    <xf numFmtId="180" fontId="1" fillId="0" borderId="0" xfId="897" applyNumberFormat="1" applyAlignment="1">
      <alignment vertical="center"/>
    </xf>
    <xf numFmtId="0" fontId="4" fillId="0" borderId="0" xfId="0" applyFont="1" applyAlignment="1">
      <alignment vertical="center"/>
    </xf>
    <xf numFmtId="38" fontId="4" fillId="0" borderId="0" xfId="897" applyFont="1" applyAlignment="1">
      <alignment vertical="center"/>
    </xf>
    <xf numFmtId="179" fontId="4" fillId="0" borderId="0" xfId="897" applyNumberFormat="1" applyFont="1" applyAlignment="1">
      <alignment vertical="center"/>
    </xf>
    <xf numFmtId="180" fontId="4" fillId="0" borderId="0" xfId="897" applyNumberFormat="1" applyFont="1" applyAlignment="1">
      <alignment vertical="center"/>
    </xf>
    <xf numFmtId="0" fontId="5" fillId="0" borderId="0" xfId="0" applyFont="1" applyAlignment="1">
      <alignment vertical="center"/>
    </xf>
    <xf numFmtId="38" fontId="5" fillId="0" borderId="0" xfId="897" applyFont="1" applyAlignment="1">
      <alignment vertical="center"/>
    </xf>
    <xf numFmtId="179" fontId="5" fillId="0" borderId="0" xfId="897" applyNumberFormat="1" applyFont="1" applyAlignment="1">
      <alignment vertical="center"/>
    </xf>
    <xf numFmtId="180" fontId="5" fillId="0" borderId="0" xfId="897" applyNumberFormat="1" applyFont="1" applyAlignment="1">
      <alignment vertical="center"/>
    </xf>
    <xf numFmtId="179" fontId="5" fillId="0" borderId="0" xfId="897" applyNumberFormat="1" applyFont="1" applyBorder="1" applyAlignment="1">
      <alignment horizontal="right" vertical="center"/>
    </xf>
    <xf numFmtId="179" fontId="0" fillId="0" borderId="0" xfId="0" applyNumberFormat="1" applyAlignment="1">
      <alignment vertical="center"/>
    </xf>
    <xf numFmtId="38" fontId="5" fillId="0" borderId="9" xfId="897" applyFont="1" applyBorder="1" applyAlignment="1">
      <alignment horizontal="right" vertical="center"/>
    </xf>
    <xf numFmtId="38" fontId="6" fillId="0" borderId="3" xfId="897" applyFont="1" applyBorder="1" applyAlignment="1">
      <alignment vertical="center"/>
    </xf>
    <xf numFmtId="38" fontId="6" fillId="0" borderId="3" xfId="898" applyFont="1" applyBorder="1" applyAlignment="1">
      <alignment vertical="center"/>
    </xf>
    <xf numFmtId="179" fontId="6" fillId="0" borderId="3" xfId="897" applyNumberFormat="1" applyFont="1" applyBorder="1" applyAlignment="1">
      <alignment vertical="center"/>
    </xf>
    <xf numFmtId="180" fontId="6" fillId="0" borderId="0" xfId="897" applyNumberFormat="1" applyFont="1" applyBorder="1" applyAlignment="1">
      <alignment vertical="center"/>
    </xf>
    <xf numFmtId="38" fontId="5" fillId="0" borderId="2" xfId="897" applyFont="1" applyBorder="1" applyAlignment="1">
      <alignment vertical="center"/>
    </xf>
    <xf numFmtId="38" fontId="5" fillId="0" borderId="3" xfId="897" applyFont="1" applyBorder="1" applyAlignment="1">
      <alignment vertical="center"/>
    </xf>
    <xf numFmtId="0" fontId="5" fillId="0" borderId="14" xfId="0" applyFont="1" applyBorder="1" applyAlignment="1">
      <alignment horizontal="distributed" vertical="center"/>
    </xf>
    <xf numFmtId="0" fontId="5" fillId="0" borderId="0" xfId="0" applyFont="1" applyBorder="1" applyAlignment="1">
      <alignment horizontal="distributed" vertical="center"/>
    </xf>
    <xf numFmtId="180" fontId="5" fillId="0" borderId="0" xfId="897" applyNumberFormat="1" applyFont="1" applyBorder="1" applyAlignment="1">
      <alignment vertical="center"/>
    </xf>
    <xf numFmtId="38" fontId="5" fillId="0" borderId="0" xfId="897" applyFont="1" applyBorder="1" applyAlignment="1">
      <alignment vertical="center"/>
    </xf>
    <xf numFmtId="38" fontId="6" fillId="0" borderId="0" xfId="897" applyFont="1" applyBorder="1" applyAlignment="1">
      <alignment vertical="center"/>
    </xf>
    <xf numFmtId="38" fontId="6" fillId="0" borderId="0" xfId="898" applyFont="1" applyBorder="1" applyAlignment="1">
      <alignment vertical="center"/>
    </xf>
    <xf numFmtId="179" fontId="5" fillId="0" borderId="0" xfId="897" applyNumberFormat="1" applyFont="1" applyBorder="1" applyAlignment="1">
      <alignment vertical="center"/>
    </xf>
    <xf numFmtId="38" fontId="5" fillId="0" borderId="14" xfId="897" applyFont="1" applyBorder="1" applyAlignment="1">
      <alignment vertical="center"/>
    </xf>
    <xf numFmtId="179" fontId="6" fillId="0" borderId="0" xfId="897" applyNumberFormat="1" applyFont="1" applyBorder="1" applyAlignment="1">
      <alignment vertical="center"/>
    </xf>
    <xf numFmtId="38" fontId="5" fillId="0" borderId="14" xfId="897" applyFont="1" applyBorder="1" applyAlignment="1">
      <alignment horizontal="distributed" vertical="center"/>
    </xf>
    <xf numFmtId="179" fontId="5" fillId="0" borderId="0" xfId="0" applyNumberFormat="1" applyFont="1" applyBorder="1" applyAlignment="1">
      <alignment vertical="center"/>
    </xf>
    <xf numFmtId="0" fontId="5" fillId="0" borderId="11" xfId="0" applyFont="1" applyBorder="1" applyAlignment="1">
      <alignment horizontal="distributed" vertical="center"/>
    </xf>
    <xf numFmtId="38" fontId="5" fillId="0" borderId="11" xfId="897" applyFont="1" applyBorder="1" applyAlignment="1">
      <alignment vertical="center"/>
    </xf>
    <xf numFmtId="38" fontId="6" fillId="0" borderId="9" xfId="897" applyFont="1" applyBorder="1" applyAlignment="1">
      <alignment vertical="center"/>
    </xf>
    <xf numFmtId="38" fontId="5" fillId="0" borderId="9" xfId="897" applyFont="1" applyBorder="1" applyAlignment="1">
      <alignment vertical="center"/>
    </xf>
    <xf numFmtId="179" fontId="5" fillId="0" borderId="9" xfId="0" applyNumberFormat="1" applyFont="1" applyBorder="1" applyAlignment="1">
      <alignment vertical="center"/>
    </xf>
    <xf numFmtId="38" fontId="6" fillId="0" borderId="9" xfId="898" applyFont="1" applyBorder="1" applyAlignment="1">
      <alignment vertical="center"/>
    </xf>
    <xf numFmtId="180" fontId="0" fillId="0" borderId="0" xfId="0" applyNumberFormat="1" applyAlignment="1">
      <alignment vertical="center"/>
    </xf>
    <xf numFmtId="0" fontId="5" fillId="0" borderId="0" xfId="0" applyFont="1" applyBorder="1" applyAlignment="1">
      <alignment vertical="center"/>
    </xf>
    <xf numFmtId="38" fontId="0" fillId="0" borderId="0" xfId="0" applyNumberFormat="1" applyAlignment="1">
      <alignment vertical="center"/>
    </xf>
    <xf numFmtId="0" fontId="5" fillId="0" borderId="10" xfId="0" applyFont="1" applyBorder="1" applyAlignment="1">
      <alignment horizontal="distributed" vertical="center"/>
    </xf>
    <xf numFmtId="38" fontId="6" fillId="0" borderId="9" xfId="897" applyFont="1" applyBorder="1" applyAlignment="1">
      <alignment horizontal="right" vertical="center"/>
    </xf>
    <xf numFmtId="180" fontId="6" fillId="0" borderId="3" xfId="897" applyNumberFormat="1" applyFont="1" applyBorder="1" applyAlignment="1">
      <alignment vertical="center"/>
    </xf>
    <xf numFmtId="38" fontId="6" fillId="0" borderId="0" xfId="897" applyFont="1" applyFill="1" applyBorder="1" applyAlignment="1">
      <alignment vertical="center"/>
    </xf>
    <xf numFmtId="179" fontId="1" fillId="0" borderId="0" xfId="0" applyNumberFormat="1" applyFont="1" applyAlignment="1">
      <alignment vertical="center"/>
    </xf>
    <xf numFmtId="180" fontId="1" fillId="0" borderId="0" xfId="0" applyNumberFormat="1" applyFont="1" applyAlignment="1">
      <alignment vertical="center"/>
    </xf>
    <xf numFmtId="180" fontId="5" fillId="0" borderId="0" xfId="897" applyNumberFormat="1" applyFont="1" applyAlignment="1">
      <alignment horizontal="right" vertical="center"/>
    </xf>
    <xf numFmtId="0" fontId="4" fillId="0" borderId="0" xfId="0" applyFont="1" applyAlignment="1">
      <alignment horizontal="center" vertical="center"/>
    </xf>
    <xf numFmtId="38" fontId="5" fillId="0" borderId="11" xfId="897" applyFont="1" applyBorder="1" applyAlignment="1">
      <alignment horizontal="distributed" vertical="center"/>
    </xf>
    <xf numFmtId="0" fontId="5" fillId="0" borderId="2" xfId="0" applyFont="1" applyBorder="1" applyAlignment="1">
      <alignment horizontal="distributed" vertical="center"/>
    </xf>
    <xf numFmtId="0" fontId="5" fillId="0" borderId="4" xfId="0" applyFont="1" applyBorder="1" applyAlignment="1">
      <alignment horizontal="distributed" vertical="center"/>
    </xf>
    <xf numFmtId="180" fontId="6" fillId="0" borderId="0" xfId="897" applyNumberFormat="1" applyFont="1" applyBorder="1" applyAlignment="1">
      <alignment horizontal="right" vertical="center"/>
    </xf>
    <xf numFmtId="0" fontId="0" fillId="0" borderId="7" xfId="0" applyBorder="1" applyAlignment="1">
      <alignment horizontal="distributed" vertical="center" wrapText="1"/>
    </xf>
    <xf numFmtId="0" fontId="3" fillId="0" borderId="0" xfId="0" applyFont="1" applyBorder="1" applyAlignment="1"/>
    <xf numFmtId="0" fontId="0" fillId="0" borderId="0" xfId="0" applyBorder="1" applyAlignment="1"/>
    <xf numFmtId="38" fontId="3" fillId="0" borderId="0" xfId="897" applyFont="1" applyBorder="1" applyAlignment="1"/>
    <xf numFmtId="38" fontId="0" fillId="0" borderId="0" xfId="897" applyFont="1" applyBorder="1" applyAlignment="1"/>
    <xf numFmtId="38" fontId="1" fillId="0" borderId="6" xfId="897" applyFont="1" applyBorder="1" applyAlignment="1"/>
    <xf numFmtId="3" fontId="0" fillId="0" borderId="9" xfId="0" applyNumberFormat="1" applyFont="1" applyBorder="1" applyAlignment="1">
      <alignment vertical="center"/>
    </xf>
    <xf numFmtId="176" fontId="0" fillId="0" borderId="9" xfId="0" applyNumberFormat="1" applyFont="1" applyBorder="1" applyAlignment="1">
      <alignment vertical="center"/>
    </xf>
    <xf numFmtId="0" fontId="0" fillId="0" borderId="9" xfId="0" applyFont="1" applyBorder="1" applyAlignment="1">
      <alignment vertical="center"/>
    </xf>
    <xf numFmtId="3" fontId="0" fillId="0" borderId="10" xfId="0" applyNumberFormat="1" applyFont="1" applyBorder="1" applyAlignment="1">
      <alignment vertical="center"/>
    </xf>
    <xf numFmtId="3" fontId="0" fillId="0" borderId="9" xfId="0" applyNumberFormat="1" applyFont="1" applyBorder="1" applyAlignment="1">
      <alignment horizontal="right" vertical="center"/>
    </xf>
    <xf numFmtId="2" fontId="0" fillId="0" borderId="9" xfId="0" applyNumberFormat="1" applyFont="1" applyBorder="1" applyAlignment="1">
      <alignment horizontal="right" vertical="center"/>
    </xf>
    <xf numFmtId="176" fontId="0" fillId="0" borderId="6" xfId="0" applyNumberFormat="1" applyBorder="1" applyAlignment="1">
      <alignment vertical="center"/>
    </xf>
    <xf numFmtId="176" fontId="0" fillId="0" borderId="10" xfId="0" applyNumberFormat="1" applyBorder="1" applyAlignment="1">
      <alignment vertical="center"/>
    </xf>
    <xf numFmtId="177" fontId="0" fillId="0" borderId="5" xfId="0" applyNumberFormat="1" applyBorder="1" applyAlignment="1">
      <alignment horizontal="center" vertical="center" wrapText="1"/>
    </xf>
    <xf numFmtId="38" fontId="20" fillId="0" borderId="2" xfId="897" applyFont="1" applyBorder="1" applyAlignment="1">
      <alignment horizontal="right" vertical="center"/>
    </xf>
    <xf numFmtId="38" fontId="20" fillId="0" borderId="3" xfId="897" applyFont="1" applyBorder="1" applyAlignment="1">
      <alignment horizontal="right" vertical="center"/>
    </xf>
    <xf numFmtId="38" fontId="20" fillId="0" borderId="4" xfId="897" applyFont="1" applyBorder="1" applyAlignment="1">
      <alignment horizontal="right" vertical="center"/>
    </xf>
    <xf numFmtId="38" fontId="20" fillId="0" borderId="14" xfId="897" applyFont="1" applyBorder="1" applyAlignment="1">
      <alignment horizontal="right" vertical="center"/>
    </xf>
    <xf numFmtId="38" fontId="20" fillId="0" borderId="11" xfId="897" applyFont="1" applyBorder="1" applyAlignment="1">
      <alignment horizontal="right" vertical="center"/>
    </xf>
    <xf numFmtId="38" fontId="0" fillId="0" borderId="4" xfId="897" applyFont="1" applyBorder="1" applyAlignment="1">
      <alignment vertical="center"/>
    </xf>
    <xf numFmtId="40" fontId="0" fillId="0" borderId="4" xfId="897" applyNumberFormat="1" applyFont="1" applyBorder="1" applyAlignment="1">
      <alignment vertical="center"/>
    </xf>
    <xf numFmtId="40" fontId="0" fillId="0" borderId="6" xfId="897" applyNumberFormat="1" applyFont="1" applyBorder="1" applyAlignment="1">
      <alignment vertical="center"/>
    </xf>
    <xf numFmtId="40" fontId="0" fillId="0" borderId="6" xfId="897" applyNumberFormat="1" applyFont="1" applyBorder="1" applyAlignment="1">
      <alignment horizontal="right" vertical="center"/>
    </xf>
    <xf numFmtId="40" fontId="0" fillId="0" borderId="10" xfId="897" applyNumberFormat="1" applyFont="1" applyBorder="1" applyAlignment="1">
      <alignment horizontal="right" vertical="center"/>
    </xf>
    <xf numFmtId="0" fontId="0" fillId="0" borderId="5" xfId="0" applyBorder="1" applyAlignment="1">
      <alignment horizontal="distributed" vertical="center" wrapText="1"/>
    </xf>
    <xf numFmtId="177" fontId="25" fillId="0" borderId="0" xfId="0" applyNumberFormat="1" applyFont="1" applyAlignment="1">
      <alignment vertical="center"/>
    </xf>
    <xf numFmtId="38" fontId="6" fillId="0" borderId="0" xfId="898" applyFont="1" applyBorder="1" applyAlignment="1">
      <alignment horizontal="right" vertical="center"/>
    </xf>
    <xf numFmtId="0" fontId="26" fillId="0" borderId="0" xfId="0" applyFont="1" applyAlignment="1">
      <alignment vertical="center"/>
    </xf>
    <xf numFmtId="0" fontId="5" fillId="0" borderId="14" xfId="0" applyFont="1" applyBorder="1" applyAlignment="1">
      <alignment vertical="center" wrapText="1"/>
    </xf>
    <xf numFmtId="38" fontId="5" fillId="0" borderId="11" xfId="897" applyFont="1" applyBorder="1" applyAlignment="1">
      <alignment horizontal="right" vertical="center"/>
    </xf>
    <xf numFmtId="178" fontId="0" fillId="0" borderId="0" xfId="0" applyNumberFormat="1" applyFill="1" applyBorder="1" applyAlignment="1">
      <alignment vertical="center"/>
    </xf>
    <xf numFmtId="178" fontId="0" fillId="0" borderId="6" xfId="0" applyNumberFormat="1" applyFill="1" applyBorder="1" applyAlignment="1">
      <alignment vertical="center"/>
    </xf>
    <xf numFmtId="178" fontId="0" fillId="0" borderId="6" xfId="0" applyNumberFormat="1" applyBorder="1" applyAlignment="1">
      <alignment vertical="center"/>
    </xf>
    <xf numFmtId="178" fontId="0" fillId="0" borderId="10" xfId="0" applyNumberFormat="1" applyBorder="1" applyAlignment="1">
      <alignment vertical="center"/>
    </xf>
    <xf numFmtId="178" fontId="3" fillId="0" borderId="0" xfId="0" applyNumberFormat="1" applyFont="1" applyBorder="1" applyAlignment="1">
      <alignment vertical="center"/>
    </xf>
    <xf numFmtId="3" fontId="0" fillId="0" borderId="0" xfId="0" applyNumberFormat="1" applyBorder="1" applyAlignment="1">
      <alignment horizontal="right" vertical="center"/>
    </xf>
    <xf numFmtId="3" fontId="1" fillId="0" borderId="9" xfId="0" applyNumberFormat="1" applyFont="1" applyFill="1" applyBorder="1" applyAlignment="1">
      <alignment vertical="center"/>
    </xf>
    <xf numFmtId="3" fontId="0" fillId="0" borderId="10" xfId="0" applyNumberFormat="1" applyFill="1" applyBorder="1" applyAlignment="1">
      <alignment vertical="center"/>
    </xf>
    <xf numFmtId="182" fontId="6" fillId="0" borderId="3" xfId="897" applyNumberFormat="1" applyFont="1" applyBorder="1" applyAlignment="1">
      <alignment vertical="center"/>
    </xf>
    <xf numFmtId="182" fontId="5" fillId="0" borderId="0" xfId="897" applyNumberFormat="1" applyFont="1" applyBorder="1" applyAlignment="1">
      <alignment vertical="center"/>
    </xf>
    <xf numFmtId="182" fontId="6" fillId="0" borderId="0" xfId="897" applyNumberFormat="1" applyFont="1" applyBorder="1" applyAlignment="1">
      <alignment vertical="center"/>
    </xf>
    <xf numFmtId="182" fontId="6" fillId="0" borderId="0" xfId="897" applyNumberFormat="1" applyFont="1" applyBorder="1" applyAlignment="1">
      <alignment horizontal="right" vertical="center"/>
    </xf>
    <xf numFmtId="182" fontId="6" fillId="0" borderId="9" xfId="897" applyNumberFormat="1" applyFont="1" applyBorder="1" applyAlignment="1">
      <alignment horizontal="right" vertical="center"/>
    </xf>
    <xf numFmtId="184" fontId="6" fillId="0" borderId="4" xfId="897" applyNumberFormat="1" applyFont="1" applyBorder="1" applyAlignment="1">
      <alignment vertical="center"/>
    </xf>
    <xf numFmtId="184" fontId="5" fillId="0" borderId="6" xfId="897" applyNumberFormat="1" applyFont="1" applyBorder="1" applyAlignment="1">
      <alignment vertical="center"/>
    </xf>
    <xf numFmtId="184" fontId="6" fillId="0" borderId="6" xfId="897" applyNumberFormat="1" applyFont="1" applyBorder="1" applyAlignment="1">
      <alignment vertical="center"/>
    </xf>
    <xf numFmtId="184" fontId="6" fillId="0" borderId="6" xfId="897" applyNumberFormat="1" applyFont="1" applyBorder="1" applyAlignment="1">
      <alignment horizontal="right" vertical="center"/>
    </xf>
    <xf numFmtId="184" fontId="6" fillId="0" borderId="10" xfId="897" applyNumberFormat="1" applyFont="1" applyBorder="1" applyAlignment="1">
      <alignment horizontal="right" vertical="center"/>
    </xf>
    <xf numFmtId="184" fontId="6" fillId="0" borderId="10" xfId="897" applyNumberFormat="1" applyFont="1" applyBorder="1" applyAlignment="1">
      <alignment vertical="center"/>
    </xf>
    <xf numFmtId="182" fontId="6" fillId="0" borderId="9" xfId="897" applyNumberFormat="1" applyFont="1" applyBorder="1" applyAlignment="1">
      <alignment vertical="center"/>
    </xf>
    <xf numFmtId="182" fontId="6" fillId="0" borderId="0" xfId="0" applyNumberFormat="1" applyFont="1" applyBorder="1" applyAlignment="1">
      <alignment vertical="center"/>
    </xf>
    <xf numFmtId="182" fontId="6" fillId="0" borderId="9" xfId="0" applyNumberFormat="1" applyFont="1" applyBorder="1" applyAlignment="1">
      <alignment vertical="center"/>
    </xf>
    <xf numFmtId="0" fontId="0" fillId="33" borderId="0" xfId="0" applyFill="1" applyBorder="1" applyAlignment="1">
      <alignment horizontal="right" vertical="center"/>
    </xf>
    <xf numFmtId="0" fontId="0" fillId="33" borderId="0" xfId="0" applyFill="1" applyBorder="1" applyAlignment="1">
      <alignment vertical="center"/>
    </xf>
    <xf numFmtId="3" fontId="3" fillId="0" borderId="14" xfId="0" applyNumberFormat="1" applyFont="1" applyFill="1" applyBorder="1" applyAlignment="1">
      <alignment vertical="center"/>
    </xf>
    <xf numFmtId="0" fontId="0" fillId="0" borderId="0" xfId="0" applyFill="1" applyAlignment="1">
      <alignment vertical="center"/>
    </xf>
    <xf numFmtId="3" fontId="3" fillId="0" borderId="9" xfId="0" applyNumberFormat="1" applyFont="1" applyFill="1" applyBorder="1" applyAlignment="1">
      <alignment vertical="center"/>
    </xf>
    <xf numFmtId="0" fontId="0" fillId="0" borderId="9" xfId="0" applyNumberFormat="1" applyFill="1" applyBorder="1" applyAlignment="1">
      <alignment vertical="center"/>
    </xf>
    <xf numFmtId="0" fontId="0" fillId="0" borderId="10" xfId="0" applyNumberFormat="1" applyFill="1" applyBorder="1" applyAlignment="1">
      <alignment vertical="center"/>
    </xf>
    <xf numFmtId="0" fontId="0" fillId="0" borderId="3" xfId="0" applyNumberFormat="1" applyFont="1" applyFill="1" applyBorder="1" applyAlignment="1">
      <alignment horizontal="right"/>
    </xf>
    <xf numFmtId="0" fontId="0" fillId="0" borderId="0" xfId="0" applyNumberFormat="1" applyFont="1" applyFill="1" applyBorder="1" applyAlignment="1">
      <alignment horizontal="right"/>
    </xf>
    <xf numFmtId="3" fontId="0" fillId="0" borderId="0" xfId="0" applyNumberFormat="1" applyFont="1" applyFill="1" applyBorder="1" applyAlignment="1">
      <alignment horizontal="right"/>
    </xf>
    <xf numFmtId="3" fontId="3" fillId="0" borderId="11" xfId="0" applyNumberFormat="1" applyFont="1" applyFill="1" applyBorder="1" applyAlignment="1">
      <alignment vertical="center"/>
    </xf>
    <xf numFmtId="3" fontId="0" fillId="0" borderId="9" xfId="0" applyNumberFormat="1" applyFont="1" applyFill="1" applyBorder="1" applyAlignment="1">
      <alignment vertical="center"/>
    </xf>
    <xf numFmtId="0" fontId="0" fillId="0" borderId="10" xfId="0" applyFont="1" applyFill="1" applyBorder="1" applyAlignment="1">
      <alignment vertical="center"/>
    </xf>
    <xf numFmtId="3" fontId="0" fillId="0" borderId="6" xfId="0" applyNumberFormat="1" applyFont="1" applyFill="1" applyBorder="1" applyAlignment="1">
      <alignment vertical="center"/>
    </xf>
    <xf numFmtId="0" fontId="0" fillId="0" borderId="0" xfId="0" applyFont="1" applyFill="1" applyBorder="1" applyAlignment="1">
      <alignment horizontal="distributed" vertical="center"/>
    </xf>
    <xf numFmtId="0" fontId="0" fillId="0" borderId="6" xfId="0" applyFont="1" applyFill="1" applyBorder="1" applyAlignment="1">
      <alignment horizontal="distributed" vertical="center"/>
    </xf>
    <xf numFmtId="0" fontId="0" fillId="0" borderId="6" xfId="0" applyFont="1" applyFill="1" applyBorder="1" applyAlignment="1">
      <alignment vertical="center"/>
    </xf>
    <xf numFmtId="0" fontId="0" fillId="0" borderId="6" xfId="0" applyFont="1" applyFill="1" applyBorder="1" applyAlignment="1">
      <alignment horizontal="right" vertical="center"/>
    </xf>
    <xf numFmtId="0" fontId="0" fillId="0" borderId="0" xfId="0" applyFont="1" applyFill="1" applyAlignment="1">
      <alignment horizontal="distributed" vertical="center"/>
    </xf>
    <xf numFmtId="3" fontId="0" fillId="0" borderId="14" xfId="0" applyNumberFormat="1" applyFont="1" applyFill="1" applyBorder="1" applyAlignment="1">
      <alignment vertical="center"/>
    </xf>
    <xf numFmtId="0" fontId="0" fillId="0" borderId="14" xfId="0" applyFont="1" applyFill="1" applyBorder="1" applyAlignment="1">
      <alignment vertical="center"/>
    </xf>
    <xf numFmtId="3" fontId="0" fillId="0" borderId="0" xfId="0" applyNumberFormat="1" applyFont="1" applyFill="1" applyBorder="1" applyAlignment="1">
      <alignment horizontal="right" vertical="center"/>
    </xf>
    <xf numFmtId="0" fontId="0" fillId="0" borderId="0" xfId="0" applyNumberFormat="1" applyFont="1" applyFill="1" applyBorder="1" applyAlignment="1">
      <alignment vertical="center"/>
    </xf>
    <xf numFmtId="0" fontId="0" fillId="0" borderId="6" xfId="0" applyNumberFormat="1" applyFont="1" applyFill="1" applyBorder="1" applyAlignment="1">
      <alignment vertical="center"/>
    </xf>
    <xf numFmtId="0" fontId="0" fillId="0" borderId="0" xfId="0" applyFont="1" applyFill="1" applyAlignment="1">
      <alignment vertical="center"/>
    </xf>
    <xf numFmtId="0" fontId="0" fillId="0" borderId="6" xfId="0" applyNumberFormat="1" applyFont="1" applyFill="1" applyBorder="1" applyAlignment="1">
      <alignment horizontal="right" vertical="center"/>
    </xf>
    <xf numFmtId="0" fontId="0" fillId="0" borderId="11" xfId="0" applyFont="1" applyFill="1" applyBorder="1" applyAlignment="1">
      <alignment vertical="center"/>
    </xf>
    <xf numFmtId="0" fontId="0" fillId="0" borderId="9" xfId="0" applyFont="1" applyFill="1" applyBorder="1" applyAlignment="1">
      <alignment vertical="center"/>
    </xf>
    <xf numFmtId="0" fontId="0" fillId="0" borderId="7" xfId="0" applyBorder="1" applyAlignment="1">
      <alignment horizontal="center" vertical="center"/>
    </xf>
    <xf numFmtId="0" fontId="0" fillId="0" borderId="0" xfId="0" applyFill="1" applyAlignment="1">
      <alignment horizontal="right" vertical="center"/>
    </xf>
    <xf numFmtId="0" fontId="3" fillId="0" borderId="5" xfId="0" applyFont="1" applyFill="1" applyBorder="1" applyAlignment="1">
      <alignment horizontal="center" vertical="center"/>
    </xf>
    <xf numFmtId="0" fontId="0" fillId="0" borderId="5" xfId="0" applyFill="1" applyBorder="1" applyAlignment="1">
      <alignment horizontal="distributed" vertical="center"/>
    </xf>
    <xf numFmtId="0" fontId="0" fillId="0" borderId="14" xfId="0" applyFill="1" applyBorder="1" applyAlignment="1">
      <alignment horizontal="distributed" vertical="center"/>
    </xf>
    <xf numFmtId="0" fontId="0" fillId="0" borderId="6" xfId="0" applyFill="1" applyBorder="1" applyAlignment="1">
      <alignment horizontal="distributed" vertical="center"/>
    </xf>
    <xf numFmtId="0" fontId="0" fillId="0" borderId="14" xfId="0" applyFill="1" applyBorder="1" applyAlignment="1">
      <alignment vertical="center"/>
    </xf>
    <xf numFmtId="3" fontId="0" fillId="0" borderId="11" xfId="0" applyNumberFormat="1" applyFill="1" applyBorder="1" applyAlignment="1">
      <alignment vertical="center"/>
    </xf>
    <xf numFmtId="49" fontId="0" fillId="0" borderId="7" xfId="0" applyNumberFormat="1" applyFont="1" applyBorder="1" applyAlignment="1">
      <alignment horizontal="center" vertical="center"/>
    </xf>
    <xf numFmtId="49" fontId="0" fillId="0" borderId="15" xfId="0" applyNumberFormat="1" applyFont="1" applyBorder="1" applyAlignment="1">
      <alignment horizontal="center" vertical="center"/>
    </xf>
    <xf numFmtId="49" fontId="0" fillId="0" borderId="7" xfId="0" quotePrefix="1" applyNumberFormat="1" applyBorder="1" applyAlignment="1">
      <alignment horizontal="center" vertical="center"/>
    </xf>
    <xf numFmtId="49" fontId="0" fillId="0" borderId="7" xfId="0" applyNumberFormat="1" applyBorder="1" applyAlignment="1">
      <alignment horizontal="center" vertical="center"/>
    </xf>
    <xf numFmtId="49" fontId="0" fillId="0" borderId="1" xfId="0" applyNumberFormat="1" applyBorder="1" applyAlignment="1">
      <alignment horizontal="center" vertical="center"/>
    </xf>
    <xf numFmtId="38" fontId="1" fillId="0" borderId="0" xfId="897" applyFont="1" applyBorder="1" applyAlignment="1"/>
    <xf numFmtId="181" fontId="1" fillId="0" borderId="9" xfId="897" applyNumberFormat="1" applyFont="1" applyBorder="1" applyAlignment="1">
      <alignment vertical="center"/>
    </xf>
    <xf numFmtId="38" fontId="3" fillId="0" borderId="10" xfId="897" applyFont="1" applyBorder="1" applyAlignment="1">
      <alignment horizontal="right" vertical="center"/>
    </xf>
    <xf numFmtId="49" fontId="0" fillId="0" borderId="15" xfId="0" applyNumberFormat="1" applyBorder="1" applyAlignment="1">
      <alignment horizontal="center" vertical="center"/>
    </xf>
    <xf numFmtId="177" fontId="0" fillId="0" borderId="15" xfId="0" applyNumberFormat="1" applyBorder="1" applyAlignment="1">
      <alignment vertical="center"/>
    </xf>
    <xf numFmtId="177" fontId="0" fillId="0" borderId="15" xfId="0" applyNumberFormat="1" applyFill="1" applyBorder="1" applyAlignment="1">
      <alignment vertical="center"/>
    </xf>
    <xf numFmtId="3" fontId="0" fillId="0" borderId="2" xfId="0" applyNumberFormat="1" applyFont="1" applyFill="1" applyBorder="1" applyAlignment="1">
      <alignment horizontal="right"/>
    </xf>
    <xf numFmtId="3" fontId="0" fillId="0" borderId="3" xfId="0" applyNumberFormat="1" applyFont="1" applyFill="1" applyBorder="1" applyAlignment="1">
      <alignment horizontal="right"/>
    </xf>
    <xf numFmtId="0" fontId="0" fillId="0" borderId="14" xfId="0" applyNumberFormat="1" applyFont="1" applyFill="1" applyBorder="1" applyAlignment="1">
      <alignment horizontal="right"/>
    </xf>
    <xf numFmtId="3" fontId="0" fillId="0" borderId="14" xfId="0" applyNumberFormat="1" applyFont="1" applyFill="1" applyBorder="1" applyAlignment="1">
      <alignment horizontal="right"/>
    </xf>
    <xf numFmtId="0" fontId="0" fillId="0" borderId="16" xfId="0" applyNumberFormat="1" applyFont="1" applyFill="1" applyBorder="1" applyAlignment="1">
      <alignment horizontal="right"/>
    </xf>
    <xf numFmtId="0" fontId="0" fillId="0" borderId="17" xfId="0" applyNumberFormat="1" applyFont="1" applyFill="1" applyBorder="1" applyAlignment="1">
      <alignment horizontal="right"/>
    </xf>
    <xf numFmtId="0" fontId="0" fillId="0" borderId="15" xfId="0" applyBorder="1" applyAlignment="1">
      <alignment horizontal="center" vertical="center"/>
    </xf>
    <xf numFmtId="0" fontId="0" fillId="0" borderId="9" xfId="0" applyFont="1" applyFill="1" applyBorder="1" applyAlignment="1">
      <alignment horizontal="right" vertical="center"/>
    </xf>
    <xf numFmtId="3" fontId="0" fillId="0" borderId="10" xfId="0" applyNumberFormat="1" applyFont="1" applyFill="1" applyBorder="1" applyAlignment="1">
      <alignment horizontal="right" vertical="center"/>
    </xf>
    <xf numFmtId="183" fontId="0" fillId="0" borderId="0" xfId="897" applyNumberFormat="1" applyFont="1" applyAlignment="1">
      <alignment horizontal="right" vertical="center" wrapText="1"/>
    </xf>
    <xf numFmtId="183" fontId="0" fillId="0" borderId="0" xfId="897" applyNumberFormat="1" applyFont="1" applyBorder="1" applyAlignment="1">
      <alignment horizontal="right" vertical="center" wrapText="1"/>
    </xf>
    <xf numFmtId="0" fontId="0" fillId="0" borderId="0" xfId="897" applyNumberFormat="1" applyFont="1" applyAlignment="1">
      <alignment horizontal="right" vertical="center" wrapText="1"/>
    </xf>
    <xf numFmtId="0" fontId="0" fillId="0" borderId="9" xfId="897" applyNumberFormat="1" applyFont="1" applyBorder="1" applyAlignment="1">
      <alignment vertical="center"/>
    </xf>
    <xf numFmtId="3" fontId="0" fillId="0" borderId="9" xfId="897" applyNumberFormat="1" applyFont="1" applyBorder="1" applyAlignment="1">
      <alignment vertical="center"/>
    </xf>
    <xf numFmtId="3" fontId="0" fillId="0" borderId="0" xfId="897" applyNumberFormat="1" applyFont="1" applyAlignment="1">
      <alignment horizontal="right" vertical="center"/>
    </xf>
    <xf numFmtId="0" fontId="0" fillId="0" borderId="0" xfId="897" applyNumberFormat="1" applyFont="1" applyAlignment="1">
      <alignment horizontal="right" vertical="center"/>
    </xf>
    <xf numFmtId="3" fontId="0" fillId="0" borderId="0" xfId="897" applyNumberFormat="1" applyFont="1" applyBorder="1" applyAlignment="1">
      <alignment horizontal="right" vertical="center"/>
    </xf>
    <xf numFmtId="0" fontId="0" fillId="0" borderId="0" xfId="897" applyNumberFormat="1" applyFont="1" applyBorder="1" applyAlignment="1">
      <alignment horizontal="right" vertical="center"/>
    </xf>
    <xf numFmtId="0" fontId="0" fillId="0" borderId="6" xfId="897" applyNumberFormat="1" applyFont="1" applyBorder="1" applyAlignment="1">
      <alignment horizontal="right" vertical="center"/>
    </xf>
    <xf numFmtId="3" fontId="0" fillId="0" borderId="0" xfId="897" applyNumberFormat="1" applyFont="1" applyAlignment="1">
      <alignment horizontal="right" vertical="center" wrapText="1"/>
    </xf>
    <xf numFmtId="3" fontId="0" fillId="0" borderId="0" xfId="897" applyNumberFormat="1" applyFont="1" applyBorder="1" applyAlignment="1">
      <alignment horizontal="right" vertical="center" wrapText="1"/>
    </xf>
    <xf numFmtId="0" fontId="0" fillId="0" borderId="0" xfId="897" applyNumberFormat="1" applyFont="1" applyBorder="1" applyAlignment="1">
      <alignment horizontal="right" vertical="center" wrapText="1"/>
    </xf>
    <xf numFmtId="0" fontId="0" fillId="0" borderId="6" xfId="897" applyNumberFormat="1" applyFont="1" applyBorder="1" applyAlignment="1">
      <alignment horizontal="right" vertical="center" wrapText="1"/>
    </xf>
    <xf numFmtId="0" fontId="0" fillId="0" borderId="9" xfId="897" applyNumberFormat="1" applyFont="1" applyBorder="1" applyAlignment="1">
      <alignment horizontal="right" vertical="center" wrapText="1"/>
    </xf>
    <xf numFmtId="0" fontId="0" fillId="0" borderId="9" xfId="897" applyNumberFormat="1" applyFont="1" applyBorder="1" applyAlignment="1">
      <alignment horizontal="right" vertical="center"/>
    </xf>
    <xf numFmtId="3" fontId="0" fillId="0" borderId="9" xfId="897" applyNumberFormat="1" applyFont="1" applyBorder="1" applyAlignment="1">
      <alignment horizontal="right" vertical="center"/>
    </xf>
    <xf numFmtId="0" fontId="0" fillId="0" borderId="10" xfId="897" applyNumberFormat="1" applyFont="1" applyBorder="1" applyAlignment="1">
      <alignment horizontal="right" vertical="center"/>
    </xf>
    <xf numFmtId="3" fontId="3" fillId="0" borderId="0" xfId="897" applyNumberFormat="1" applyFont="1" applyAlignment="1">
      <alignment vertical="center" wrapText="1"/>
    </xf>
    <xf numFmtId="3" fontId="3" fillId="0" borderId="0" xfId="897" applyNumberFormat="1" applyFont="1" applyBorder="1" applyAlignment="1">
      <alignment vertical="center" wrapText="1"/>
    </xf>
    <xf numFmtId="3" fontId="3" fillId="0" borderId="4" xfId="897" applyNumberFormat="1" applyFont="1" applyBorder="1" applyAlignment="1">
      <alignment vertical="center" wrapText="1"/>
    </xf>
    <xf numFmtId="0" fontId="0" fillId="0" borderId="10" xfId="897" applyNumberFormat="1" applyFont="1" applyBorder="1" applyAlignment="1">
      <alignment horizontal="right" vertical="center" wrapText="1"/>
    </xf>
    <xf numFmtId="0" fontId="0" fillId="0" borderId="3" xfId="0" applyNumberFormat="1" applyBorder="1" applyAlignment="1">
      <alignment horizontal="right" vertical="center"/>
    </xf>
    <xf numFmtId="0" fontId="0" fillId="0" borderId="9" xfId="0" applyNumberFormat="1" applyBorder="1" applyAlignment="1">
      <alignment vertical="center"/>
    </xf>
    <xf numFmtId="3" fontId="0" fillId="0" borderId="10" xfId="897" applyNumberFormat="1" applyFont="1" applyBorder="1" applyAlignment="1">
      <alignment vertical="center"/>
    </xf>
    <xf numFmtId="3" fontId="3" fillId="0" borderId="9" xfId="897" applyNumberFormat="1" applyFont="1" applyBorder="1" applyAlignment="1">
      <alignment vertical="center"/>
    </xf>
    <xf numFmtId="0" fontId="8" fillId="0" borderId="0" xfId="897" applyNumberFormat="1" applyFont="1" applyBorder="1" applyAlignment="1">
      <alignment horizontal="right" vertical="center"/>
    </xf>
    <xf numFmtId="0" fontId="8" fillId="0" borderId="9" xfId="897" applyNumberFormat="1" applyFont="1" applyBorder="1" applyAlignment="1">
      <alignment horizontal="right" vertical="center"/>
    </xf>
    <xf numFmtId="0" fontId="8" fillId="0" borderId="6" xfId="897" applyNumberFormat="1" applyFont="1" applyBorder="1" applyAlignment="1">
      <alignment horizontal="right" vertical="center"/>
    </xf>
    <xf numFmtId="38" fontId="1" fillId="0" borderId="15" xfId="897" applyFont="1" applyFill="1" applyBorder="1" applyAlignment="1">
      <alignment horizontal="right" vertical="center"/>
    </xf>
    <xf numFmtId="0" fontId="0" fillId="0" borderId="0" xfId="0" applyNumberFormat="1" applyBorder="1" applyAlignment="1">
      <alignment horizontal="right" vertical="center"/>
    </xf>
    <xf numFmtId="0" fontId="0" fillId="0" borderId="6" xfId="0" applyNumberFormat="1" applyBorder="1" applyAlignment="1">
      <alignment horizontal="right" vertical="center"/>
    </xf>
    <xf numFmtId="0" fontId="0" fillId="0" borderId="6" xfId="0" applyNumberFormat="1" applyBorder="1" applyAlignment="1">
      <alignment vertical="center"/>
    </xf>
    <xf numFmtId="3" fontId="3" fillId="0" borderId="0" xfId="0" applyNumberFormat="1" applyFont="1" applyFill="1" applyBorder="1" applyAlignment="1">
      <alignment vertical="center"/>
    </xf>
    <xf numFmtId="38" fontId="5" fillId="0" borderId="5" xfId="897" applyFont="1" applyBorder="1" applyAlignment="1">
      <alignment horizontal="distributed" vertical="center"/>
    </xf>
    <xf numFmtId="0" fontId="0" fillId="0" borderId="4" xfId="0" applyNumberFormat="1" applyFont="1" applyFill="1" applyBorder="1" applyAlignment="1">
      <alignment horizontal="right"/>
    </xf>
    <xf numFmtId="0" fontId="0" fillId="0" borderId="6" xfId="0" applyNumberFormat="1" applyFont="1" applyFill="1" applyBorder="1" applyAlignment="1">
      <alignment horizontal="right"/>
    </xf>
    <xf numFmtId="0" fontId="0" fillId="0" borderId="0" xfId="0"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177" fontId="0" fillId="0" borderId="0" xfId="0" applyNumberFormat="1" applyAlignment="1">
      <alignment horizontal="center" vertical="center"/>
    </xf>
    <xf numFmtId="0" fontId="0" fillId="0" borderId="5" xfId="0" applyBorder="1" applyAlignment="1">
      <alignment horizontal="center" vertical="center" textRotation="255"/>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5" xfId="0" applyBorder="1" applyAlignment="1">
      <alignment horizontal="center" vertical="center" wrapText="1"/>
    </xf>
    <xf numFmtId="0" fontId="0" fillId="0" borderId="7" xfId="0"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vertical="center"/>
    </xf>
    <xf numFmtId="0" fontId="0" fillId="0" borderId="8" xfId="0" applyBorder="1" applyAlignment="1">
      <alignment vertical="center"/>
    </xf>
    <xf numFmtId="0" fontId="0" fillId="0" borderId="14" xfId="0" applyBorder="1" applyAlignment="1">
      <alignment horizontal="distributed" vertical="center"/>
    </xf>
    <xf numFmtId="0" fontId="0" fillId="0" borderId="6" xfId="0" applyBorder="1" applyAlignment="1">
      <alignment horizontal="distributed" vertical="center"/>
    </xf>
    <xf numFmtId="0" fontId="0" fillId="0" borderId="11" xfId="0" applyBorder="1" applyAlignment="1">
      <alignment horizontal="distributed" vertical="center"/>
    </xf>
    <xf numFmtId="0" fontId="0" fillId="0" borderId="10" xfId="0" applyBorder="1" applyAlignment="1">
      <alignment horizontal="distributed" vertical="center"/>
    </xf>
    <xf numFmtId="0" fontId="3" fillId="0" borderId="2" xfId="0" applyFont="1" applyBorder="1" applyAlignment="1">
      <alignment horizontal="distributed" vertical="center"/>
    </xf>
    <xf numFmtId="0" fontId="3" fillId="0" borderId="4" xfId="0" applyFont="1" applyBorder="1" applyAlignment="1">
      <alignment horizontal="distributed"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left" vertical="center"/>
    </xf>
    <xf numFmtId="0" fontId="0" fillId="0" borderId="0" xfId="0" applyBorder="1" applyAlignment="1">
      <alignment horizontal="center" vertical="center"/>
    </xf>
    <xf numFmtId="38" fontId="0" fillId="0" borderId="12" xfId="897" applyFont="1" applyBorder="1" applyAlignment="1">
      <alignment horizontal="center" vertical="center"/>
    </xf>
    <xf numFmtId="38" fontId="0" fillId="0" borderId="13" xfId="897" applyFont="1" applyBorder="1" applyAlignment="1">
      <alignment horizontal="center" vertical="center"/>
    </xf>
    <xf numFmtId="38" fontId="0" fillId="0" borderId="8" xfId="897" applyFont="1" applyBorder="1" applyAlignment="1">
      <alignment horizontal="center" vertical="center"/>
    </xf>
    <xf numFmtId="0" fontId="0" fillId="0" borderId="0" xfId="0" applyFont="1" applyFill="1" applyBorder="1" applyAlignment="1">
      <alignment horizontal="distributed" vertical="center"/>
    </xf>
    <xf numFmtId="0" fontId="0" fillId="0" borderId="6" xfId="0" applyFont="1" applyFill="1" applyBorder="1" applyAlignment="1">
      <alignment horizontal="distributed" vertical="center"/>
    </xf>
    <xf numFmtId="0" fontId="0" fillId="0" borderId="9" xfId="0" applyFont="1" applyFill="1" applyBorder="1" applyAlignment="1">
      <alignment horizontal="distributed" vertical="center"/>
    </xf>
    <xf numFmtId="0" fontId="0" fillId="0" borderId="10" xfId="0" applyFont="1" applyFill="1" applyBorder="1" applyAlignment="1">
      <alignment horizontal="distributed" vertical="center"/>
    </xf>
    <xf numFmtId="0" fontId="0" fillId="0" borderId="0" xfId="0" applyFill="1" applyBorder="1" applyAlignment="1">
      <alignment horizontal="distributed" vertical="center"/>
    </xf>
    <xf numFmtId="0" fontId="0" fillId="0" borderId="6" xfId="0" applyFill="1" applyBorder="1" applyAlignment="1">
      <alignment horizontal="distributed" vertical="center"/>
    </xf>
    <xf numFmtId="0" fontId="0" fillId="0" borderId="18" xfId="0" applyFill="1" applyBorder="1" applyAlignment="1">
      <alignment horizontal="distributed" vertical="center" wrapText="1"/>
    </xf>
    <xf numFmtId="0" fontId="0" fillId="0" borderId="19" xfId="0" applyFill="1" applyBorder="1" applyAlignment="1">
      <alignment horizontal="distributed" vertical="center" wrapText="1"/>
    </xf>
    <xf numFmtId="0" fontId="0" fillId="0" borderId="20" xfId="0" applyFill="1" applyBorder="1" applyAlignment="1">
      <alignment horizontal="distributed" vertical="center" wrapText="1"/>
    </xf>
    <xf numFmtId="0" fontId="0" fillId="0" borderId="14" xfId="0" applyFill="1" applyBorder="1" applyAlignment="1">
      <alignment horizontal="distributed" vertical="center"/>
    </xf>
    <xf numFmtId="0" fontId="0" fillId="0" borderId="14" xfId="0" applyFill="1" applyBorder="1" applyAlignment="1">
      <alignment horizontal="distributed" vertical="center" wrapText="1"/>
    </xf>
    <xf numFmtId="0" fontId="0" fillId="0" borderId="0" xfId="0" applyFill="1" applyBorder="1" applyAlignment="1">
      <alignment horizontal="distributed" vertical="center" wrapText="1"/>
    </xf>
    <xf numFmtId="0" fontId="0" fillId="0" borderId="6" xfId="0" applyFill="1" applyBorder="1" applyAlignment="1">
      <alignment horizontal="distributed" vertical="center" wrapText="1"/>
    </xf>
    <xf numFmtId="0" fontId="7" fillId="0" borderId="14" xfId="0" applyFont="1" applyFill="1" applyBorder="1" applyAlignment="1">
      <alignment horizontal="distributed" vertical="center"/>
    </xf>
    <xf numFmtId="0" fontId="7" fillId="0" borderId="0" xfId="0" applyFont="1" applyFill="1" applyBorder="1" applyAlignment="1">
      <alignment horizontal="distributed" vertical="center"/>
    </xf>
    <xf numFmtId="0" fontId="7" fillId="0" borderId="6" xfId="0" applyFont="1" applyFill="1" applyBorder="1" applyAlignment="1">
      <alignment horizontal="distributed" vertical="center"/>
    </xf>
    <xf numFmtId="0" fontId="0" fillId="0" borderId="9" xfId="0" applyFill="1" applyBorder="1" applyAlignment="1">
      <alignment horizontal="distributed" vertical="center"/>
    </xf>
    <xf numFmtId="0" fontId="0" fillId="0" borderId="10" xfId="0" applyFill="1" applyBorder="1" applyAlignment="1">
      <alignment horizontal="distributed" vertical="center"/>
    </xf>
    <xf numFmtId="0" fontId="0" fillId="0" borderId="0" xfId="0" applyFill="1" applyAlignment="1">
      <alignment horizontal="center" vertical="center"/>
    </xf>
    <xf numFmtId="0" fontId="0" fillId="0" borderId="0" xfId="0" applyBorder="1" applyAlignment="1">
      <alignment horizontal="distributed" vertical="center"/>
    </xf>
    <xf numFmtId="0" fontId="0" fillId="0" borderId="3" xfId="0" applyBorder="1" applyAlignment="1">
      <alignment horizontal="distributed" vertical="center"/>
    </xf>
    <xf numFmtId="0" fontId="0" fillId="0" borderId="4" xfId="0" applyBorder="1" applyAlignment="1">
      <alignment horizontal="distributed" vertical="center"/>
    </xf>
    <xf numFmtId="0" fontId="0" fillId="0" borderId="18" xfId="0" applyBorder="1" applyAlignment="1">
      <alignment horizontal="distributed" vertical="center"/>
    </xf>
    <xf numFmtId="0" fontId="0" fillId="0" borderId="19" xfId="0" applyBorder="1" applyAlignment="1">
      <alignment horizontal="distributed" vertical="center"/>
    </xf>
    <xf numFmtId="0" fontId="0" fillId="0" borderId="20" xfId="0" applyBorder="1" applyAlignment="1">
      <alignment horizontal="distributed" vertical="center"/>
    </xf>
    <xf numFmtId="0" fontId="0" fillId="0" borderId="9" xfId="0" applyBorder="1" applyAlignment="1">
      <alignment horizontal="distributed"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4" xfId="0" applyFont="1" applyBorder="1" applyAlignment="1">
      <alignment horizontal="center" vertical="center"/>
    </xf>
    <xf numFmtId="0" fontId="5" fillId="0" borderId="6" xfId="0" applyFont="1" applyBorder="1" applyAlignment="1">
      <alignment horizontal="center" vertical="center"/>
    </xf>
    <xf numFmtId="38" fontId="5" fillId="0" borderId="5" xfId="897" applyFont="1" applyBorder="1" applyAlignment="1">
      <alignment horizontal="center" vertical="center" wrapText="1"/>
    </xf>
    <xf numFmtId="38" fontId="5" fillId="0" borderId="1" xfId="897" applyFont="1" applyBorder="1" applyAlignment="1">
      <alignment horizontal="center" vertical="center"/>
    </xf>
    <xf numFmtId="38" fontId="5" fillId="0" borderId="12" xfId="897" applyFont="1" applyBorder="1" applyAlignment="1">
      <alignment horizontal="center" vertical="center"/>
    </xf>
    <xf numFmtId="38" fontId="5" fillId="0" borderId="13" xfId="897" applyFont="1" applyBorder="1" applyAlignment="1">
      <alignment horizontal="center" vertical="center"/>
    </xf>
    <xf numFmtId="38" fontId="5" fillId="0" borderId="8" xfId="897" applyFont="1" applyBorder="1" applyAlignment="1">
      <alignment horizontal="center" vertical="center"/>
    </xf>
    <xf numFmtId="38" fontId="5" fillId="0" borderId="1" xfId="897" applyFont="1" applyBorder="1" applyAlignment="1">
      <alignment horizontal="center" vertical="center" wrapText="1"/>
    </xf>
    <xf numFmtId="179" fontId="5" fillId="0" borderId="5" xfId="897" applyNumberFormat="1" applyFont="1" applyBorder="1" applyAlignment="1">
      <alignment horizontal="center" vertical="center" wrapText="1"/>
    </xf>
    <xf numFmtId="179" fontId="5" fillId="0" borderId="1" xfId="897" applyNumberFormat="1" applyFont="1" applyBorder="1" applyAlignment="1">
      <alignment horizontal="center" vertical="center"/>
    </xf>
    <xf numFmtId="180" fontId="5" fillId="0" borderId="5" xfId="897" applyNumberFormat="1" applyFont="1" applyBorder="1" applyAlignment="1">
      <alignment horizontal="center" vertical="center"/>
    </xf>
    <xf numFmtId="180" fontId="5" fillId="0" borderId="1" xfId="897" applyNumberFormat="1"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4" xfId="0" applyFont="1" applyBorder="1" applyAlignment="1">
      <alignment horizontal="distributed" vertical="center"/>
    </xf>
    <xf numFmtId="0" fontId="5" fillId="0" borderId="0" xfId="0" applyFont="1" applyBorder="1" applyAlignment="1">
      <alignment horizontal="distributed" vertical="center"/>
    </xf>
    <xf numFmtId="0" fontId="6" fillId="0" borderId="2" xfId="0" applyFont="1" applyBorder="1" applyAlignment="1">
      <alignment horizontal="distributed" vertical="center"/>
    </xf>
    <xf numFmtId="0" fontId="6" fillId="0" borderId="4" xfId="0" applyFont="1" applyBorder="1" applyAlignment="1">
      <alignment horizontal="distributed" vertical="center"/>
    </xf>
    <xf numFmtId="0" fontId="5" fillId="0" borderId="6" xfId="0" applyFont="1" applyBorder="1" applyAlignment="1">
      <alignment horizontal="distributed" vertical="center"/>
    </xf>
    <xf numFmtId="38" fontId="6" fillId="0" borderId="0" xfId="897" applyFont="1" applyBorder="1" applyAlignment="1">
      <alignment horizontal="right" vertical="center"/>
    </xf>
    <xf numFmtId="182" fontId="6" fillId="0" borderId="0" xfId="897" applyNumberFormat="1" applyFont="1" applyBorder="1" applyAlignment="1">
      <alignment horizontal="right" vertical="center"/>
    </xf>
    <xf numFmtId="184" fontId="6" fillId="0" borderId="6" xfId="897" applyNumberFormat="1" applyFont="1" applyBorder="1" applyAlignment="1">
      <alignment horizontal="right" vertical="center"/>
    </xf>
    <xf numFmtId="38" fontId="6" fillId="0" borderId="0" xfId="898" applyFont="1" applyBorder="1" applyAlignment="1">
      <alignment horizontal="right" vertical="center"/>
    </xf>
    <xf numFmtId="0" fontId="5" fillId="0" borderId="14" xfId="0" applyFont="1" applyBorder="1" applyAlignment="1">
      <alignment horizontal="distributed" vertical="center" wrapText="1"/>
    </xf>
    <xf numFmtId="0" fontId="5" fillId="0" borderId="6" xfId="0" applyFont="1" applyBorder="1" applyAlignment="1">
      <alignment horizontal="distributed" vertical="center" wrapText="1"/>
    </xf>
    <xf numFmtId="38" fontId="5" fillId="0" borderId="14" xfId="897" applyFont="1" applyBorder="1" applyAlignment="1">
      <alignment horizontal="right" vertical="center"/>
    </xf>
    <xf numFmtId="38" fontId="5" fillId="0" borderId="0" xfId="897" applyFont="1" applyBorder="1" applyAlignment="1">
      <alignment horizontal="right" vertical="center"/>
    </xf>
    <xf numFmtId="0" fontId="4" fillId="0" borderId="0" xfId="0" applyFont="1" applyAlignment="1">
      <alignment horizontal="center"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cellXfs>
  <cellStyles count="1153">
    <cellStyle name="20% - アクセント 1 10" xfId="1" xr:uid="{00000000-0005-0000-0000-000000000000}"/>
    <cellStyle name="20% - アクセント 1 10 2" xfId="2" xr:uid="{00000000-0005-0000-0000-000001000000}"/>
    <cellStyle name="20% - アクセント 1 11" xfId="3" xr:uid="{00000000-0005-0000-0000-000002000000}"/>
    <cellStyle name="20% - アクセント 1 11 2" xfId="4" xr:uid="{00000000-0005-0000-0000-000003000000}"/>
    <cellStyle name="20% - アクセント 1 12" xfId="5" xr:uid="{00000000-0005-0000-0000-000004000000}"/>
    <cellStyle name="20% - アクセント 1 12 2" xfId="6" xr:uid="{00000000-0005-0000-0000-000005000000}"/>
    <cellStyle name="20% - アクセント 1 13" xfId="7" xr:uid="{00000000-0005-0000-0000-000006000000}"/>
    <cellStyle name="20% - アクセント 1 13 2" xfId="8" xr:uid="{00000000-0005-0000-0000-000007000000}"/>
    <cellStyle name="20% - アクセント 1 14" xfId="9" xr:uid="{00000000-0005-0000-0000-000008000000}"/>
    <cellStyle name="20% - アクセント 1 14 2" xfId="10" xr:uid="{00000000-0005-0000-0000-000009000000}"/>
    <cellStyle name="20% - アクセント 1 15" xfId="11" xr:uid="{00000000-0005-0000-0000-00000A000000}"/>
    <cellStyle name="20% - アクセント 1 15 2" xfId="12" xr:uid="{00000000-0005-0000-0000-00000B000000}"/>
    <cellStyle name="20% - アクセント 1 2" xfId="13" xr:uid="{00000000-0005-0000-0000-00000C000000}"/>
    <cellStyle name="20% - アクセント 1 2 2" xfId="14" xr:uid="{00000000-0005-0000-0000-00000D000000}"/>
    <cellStyle name="20% - アクセント 1 3" xfId="15" xr:uid="{00000000-0005-0000-0000-00000E000000}"/>
    <cellStyle name="20% - アクセント 1 3 2" xfId="16" xr:uid="{00000000-0005-0000-0000-00000F000000}"/>
    <cellStyle name="20% - アクセント 1 4" xfId="17" xr:uid="{00000000-0005-0000-0000-000010000000}"/>
    <cellStyle name="20% - アクセント 1 4 2" xfId="18" xr:uid="{00000000-0005-0000-0000-000011000000}"/>
    <cellStyle name="20% - アクセント 1 5" xfId="19" xr:uid="{00000000-0005-0000-0000-000012000000}"/>
    <cellStyle name="20% - アクセント 1 5 2" xfId="20" xr:uid="{00000000-0005-0000-0000-000013000000}"/>
    <cellStyle name="20% - アクセント 1 6" xfId="21" xr:uid="{00000000-0005-0000-0000-000014000000}"/>
    <cellStyle name="20% - アクセント 1 6 2" xfId="22" xr:uid="{00000000-0005-0000-0000-000015000000}"/>
    <cellStyle name="20% - アクセント 1 7" xfId="23" xr:uid="{00000000-0005-0000-0000-000016000000}"/>
    <cellStyle name="20% - アクセント 1 7 2" xfId="24" xr:uid="{00000000-0005-0000-0000-000017000000}"/>
    <cellStyle name="20% - アクセント 1 8" xfId="25" xr:uid="{00000000-0005-0000-0000-000018000000}"/>
    <cellStyle name="20% - アクセント 1 8 2" xfId="26" xr:uid="{00000000-0005-0000-0000-000019000000}"/>
    <cellStyle name="20% - アクセント 1 9" xfId="27" xr:uid="{00000000-0005-0000-0000-00001A000000}"/>
    <cellStyle name="20% - アクセント 1 9 2" xfId="28" xr:uid="{00000000-0005-0000-0000-00001B000000}"/>
    <cellStyle name="20% - アクセント 2 10" xfId="29" xr:uid="{00000000-0005-0000-0000-00001C000000}"/>
    <cellStyle name="20% - アクセント 2 10 2" xfId="30" xr:uid="{00000000-0005-0000-0000-00001D000000}"/>
    <cellStyle name="20% - アクセント 2 11" xfId="31" xr:uid="{00000000-0005-0000-0000-00001E000000}"/>
    <cellStyle name="20% - アクセント 2 11 2" xfId="32" xr:uid="{00000000-0005-0000-0000-00001F000000}"/>
    <cellStyle name="20% - アクセント 2 12" xfId="33" xr:uid="{00000000-0005-0000-0000-000020000000}"/>
    <cellStyle name="20% - アクセント 2 12 2" xfId="34" xr:uid="{00000000-0005-0000-0000-000021000000}"/>
    <cellStyle name="20% - アクセント 2 13" xfId="35" xr:uid="{00000000-0005-0000-0000-000022000000}"/>
    <cellStyle name="20% - アクセント 2 13 2" xfId="36" xr:uid="{00000000-0005-0000-0000-000023000000}"/>
    <cellStyle name="20% - アクセント 2 14" xfId="37" xr:uid="{00000000-0005-0000-0000-000024000000}"/>
    <cellStyle name="20% - アクセント 2 14 2" xfId="38" xr:uid="{00000000-0005-0000-0000-000025000000}"/>
    <cellStyle name="20% - アクセント 2 15" xfId="39" xr:uid="{00000000-0005-0000-0000-000026000000}"/>
    <cellStyle name="20% - アクセント 2 15 2" xfId="40" xr:uid="{00000000-0005-0000-0000-000027000000}"/>
    <cellStyle name="20% - アクセント 2 2" xfId="41" xr:uid="{00000000-0005-0000-0000-000028000000}"/>
    <cellStyle name="20% - アクセント 2 2 2" xfId="42" xr:uid="{00000000-0005-0000-0000-000029000000}"/>
    <cellStyle name="20% - アクセント 2 3" xfId="43" xr:uid="{00000000-0005-0000-0000-00002A000000}"/>
    <cellStyle name="20% - アクセント 2 3 2" xfId="44" xr:uid="{00000000-0005-0000-0000-00002B000000}"/>
    <cellStyle name="20% - アクセント 2 4" xfId="45" xr:uid="{00000000-0005-0000-0000-00002C000000}"/>
    <cellStyle name="20% - アクセント 2 4 2" xfId="46" xr:uid="{00000000-0005-0000-0000-00002D000000}"/>
    <cellStyle name="20% - アクセント 2 5" xfId="47" xr:uid="{00000000-0005-0000-0000-00002E000000}"/>
    <cellStyle name="20% - アクセント 2 5 2" xfId="48" xr:uid="{00000000-0005-0000-0000-00002F000000}"/>
    <cellStyle name="20% - アクセント 2 6" xfId="49" xr:uid="{00000000-0005-0000-0000-000030000000}"/>
    <cellStyle name="20% - アクセント 2 6 2" xfId="50" xr:uid="{00000000-0005-0000-0000-000031000000}"/>
    <cellStyle name="20% - アクセント 2 7" xfId="51" xr:uid="{00000000-0005-0000-0000-000032000000}"/>
    <cellStyle name="20% - アクセント 2 7 2" xfId="52" xr:uid="{00000000-0005-0000-0000-000033000000}"/>
    <cellStyle name="20% - アクセント 2 8" xfId="53" xr:uid="{00000000-0005-0000-0000-000034000000}"/>
    <cellStyle name="20% - アクセント 2 8 2" xfId="54" xr:uid="{00000000-0005-0000-0000-000035000000}"/>
    <cellStyle name="20% - アクセント 2 9" xfId="55" xr:uid="{00000000-0005-0000-0000-000036000000}"/>
    <cellStyle name="20% - アクセント 2 9 2" xfId="56" xr:uid="{00000000-0005-0000-0000-000037000000}"/>
    <cellStyle name="20% - アクセント 3 10" xfId="57" xr:uid="{00000000-0005-0000-0000-000038000000}"/>
    <cellStyle name="20% - アクセント 3 10 2" xfId="58" xr:uid="{00000000-0005-0000-0000-000039000000}"/>
    <cellStyle name="20% - アクセント 3 11" xfId="59" xr:uid="{00000000-0005-0000-0000-00003A000000}"/>
    <cellStyle name="20% - アクセント 3 11 2" xfId="60" xr:uid="{00000000-0005-0000-0000-00003B000000}"/>
    <cellStyle name="20% - アクセント 3 12" xfId="61" xr:uid="{00000000-0005-0000-0000-00003C000000}"/>
    <cellStyle name="20% - アクセント 3 12 2" xfId="62" xr:uid="{00000000-0005-0000-0000-00003D000000}"/>
    <cellStyle name="20% - アクセント 3 13" xfId="63" xr:uid="{00000000-0005-0000-0000-00003E000000}"/>
    <cellStyle name="20% - アクセント 3 13 2" xfId="64" xr:uid="{00000000-0005-0000-0000-00003F000000}"/>
    <cellStyle name="20% - アクセント 3 14" xfId="65" xr:uid="{00000000-0005-0000-0000-000040000000}"/>
    <cellStyle name="20% - アクセント 3 14 2" xfId="66" xr:uid="{00000000-0005-0000-0000-000041000000}"/>
    <cellStyle name="20% - アクセント 3 15" xfId="67" xr:uid="{00000000-0005-0000-0000-000042000000}"/>
    <cellStyle name="20% - アクセント 3 15 2" xfId="68" xr:uid="{00000000-0005-0000-0000-000043000000}"/>
    <cellStyle name="20% - アクセント 3 2" xfId="69" xr:uid="{00000000-0005-0000-0000-000044000000}"/>
    <cellStyle name="20% - アクセント 3 2 2" xfId="70" xr:uid="{00000000-0005-0000-0000-000045000000}"/>
    <cellStyle name="20% - アクセント 3 3" xfId="71" xr:uid="{00000000-0005-0000-0000-000046000000}"/>
    <cellStyle name="20% - アクセント 3 3 2" xfId="72" xr:uid="{00000000-0005-0000-0000-000047000000}"/>
    <cellStyle name="20% - アクセント 3 4" xfId="73" xr:uid="{00000000-0005-0000-0000-000048000000}"/>
    <cellStyle name="20% - アクセント 3 4 2" xfId="74" xr:uid="{00000000-0005-0000-0000-000049000000}"/>
    <cellStyle name="20% - アクセント 3 5" xfId="75" xr:uid="{00000000-0005-0000-0000-00004A000000}"/>
    <cellStyle name="20% - アクセント 3 5 2" xfId="76" xr:uid="{00000000-0005-0000-0000-00004B000000}"/>
    <cellStyle name="20% - アクセント 3 6" xfId="77" xr:uid="{00000000-0005-0000-0000-00004C000000}"/>
    <cellStyle name="20% - アクセント 3 6 2" xfId="78" xr:uid="{00000000-0005-0000-0000-00004D000000}"/>
    <cellStyle name="20% - アクセント 3 7" xfId="79" xr:uid="{00000000-0005-0000-0000-00004E000000}"/>
    <cellStyle name="20% - アクセント 3 7 2" xfId="80" xr:uid="{00000000-0005-0000-0000-00004F000000}"/>
    <cellStyle name="20% - アクセント 3 8" xfId="81" xr:uid="{00000000-0005-0000-0000-000050000000}"/>
    <cellStyle name="20% - アクセント 3 8 2" xfId="82" xr:uid="{00000000-0005-0000-0000-000051000000}"/>
    <cellStyle name="20% - アクセント 3 9" xfId="83" xr:uid="{00000000-0005-0000-0000-000052000000}"/>
    <cellStyle name="20% - アクセント 3 9 2" xfId="84" xr:uid="{00000000-0005-0000-0000-000053000000}"/>
    <cellStyle name="20% - アクセント 4 10" xfId="85" xr:uid="{00000000-0005-0000-0000-000054000000}"/>
    <cellStyle name="20% - アクセント 4 10 2" xfId="86" xr:uid="{00000000-0005-0000-0000-000055000000}"/>
    <cellStyle name="20% - アクセント 4 11" xfId="87" xr:uid="{00000000-0005-0000-0000-000056000000}"/>
    <cellStyle name="20% - アクセント 4 11 2" xfId="88" xr:uid="{00000000-0005-0000-0000-000057000000}"/>
    <cellStyle name="20% - アクセント 4 12" xfId="89" xr:uid="{00000000-0005-0000-0000-000058000000}"/>
    <cellStyle name="20% - アクセント 4 12 2" xfId="90" xr:uid="{00000000-0005-0000-0000-000059000000}"/>
    <cellStyle name="20% - アクセント 4 13" xfId="91" xr:uid="{00000000-0005-0000-0000-00005A000000}"/>
    <cellStyle name="20% - アクセント 4 13 2" xfId="92" xr:uid="{00000000-0005-0000-0000-00005B000000}"/>
    <cellStyle name="20% - アクセント 4 14" xfId="93" xr:uid="{00000000-0005-0000-0000-00005C000000}"/>
    <cellStyle name="20% - アクセント 4 14 2" xfId="94" xr:uid="{00000000-0005-0000-0000-00005D000000}"/>
    <cellStyle name="20% - アクセント 4 15" xfId="95" xr:uid="{00000000-0005-0000-0000-00005E000000}"/>
    <cellStyle name="20% - アクセント 4 15 2" xfId="96" xr:uid="{00000000-0005-0000-0000-00005F000000}"/>
    <cellStyle name="20% - アクセント 4 2" xfId="97" xr:uid="{00000000-0005-0000-0000-000060000000}"/>
    <cellStyle name="20% - アクセント 4 2 2" xfId="98" xr:uid="{00000000-0005-0000-0000-000061000000}"/>
    <cellStyle name="20% - アクセント 4 3" xfId="99" xr:uid="{00000000-0005-0000-0000-000062000000}"/>
    <cellStyle name="20% - アクセント 4 3 2" xfId="100" xr:uid="{00000000-0005-0000-0000-000063000000}"/>
    <cellStyle name="20% - アクセント 4 4" xfId="101" xr:uid="{00000000-0005-0000-0000-000064000000}"/>
    <cellStyle name="20% - アクセント 4 4 2" xfId="102" xr:uid="{00000000-0005-0000-0000-000065000000}"/>
    <cellStyle name="20% - アクセント 4 5" xfId="103" xr:uid="{00000000-0005-0000-0000-000066000000}"/>
    <cellStyle name="20% - アクセント 4 5 2" xfId="104" xr:uid="{00000000-0005-0000-0000-000067000000}"/>
    <cellStyle name="20% - アクセント 4 6" xfId="105" xr:uid="{00000000-0005-0000-0000-000068000000}"/>
    <cellStyle name="20% - アクセント 4 6 2" xfId="106" xr:uid="{00000000-0005-0000-0000-000069000000}"/>
    <cellStyle name="20% - アクセント 4 7" xfId="107" xr:uid="{00000000-0005-0000-0000-00006A000000}"/>
    <cellStyle name="20% - アクセント 4 7 2" xfId="108" xr:uid="{00000000-0005-0000-0000-00006B000000}"/>
    <cellStyle name="20% - アクセント 4 8" xfId="109" xr:uid="{00000000-0005-0000-0000-00006C000000}"/>
    <cellStyle name="20% - アクセント 4 8 2" xfId="110" xr:uid="{00000000-0005-0000-0000-00006D000000}"/>
    <cellStyle name="20% - アクセント 4 9" xfId="111" xr:uid="{00000000-0005-0000-0000-00006E000000}"/>
    <cellStyle name="20% - アクセント 4 9 2" xfId="112" xr:uid="{00000000-0005-0000-0000-00006F000000}"/>
    <cellStyle name="20% - アクセント 5 10" xfId="113" xr:uid="{00000000-0005-0000-0000-000070000000}"/>
    <cellStyle name="20% - アクセント 5 10 2" xfId="114" xr:uid="{00000000-0005-0000-0000-000071000000}"/>
    <cellStyle name="20% - アクセント 5 11" xfId="115" xr:uid="{00000000-0005-0000-0000-000072000000}"/>
    <cellStyle name="20% - アクセント 5 11 2" xfId="116" xr:uid="{00000000-0005-0000-0000-000073000000}"/>
    <cellStyle name="20% - アクセント 5 12" xfId="117" xr:uid="{00000000-0005-0000-0000-000074000000}"/>
    <cellStyle name="20% - アクセント 5 12 2" xfId="118" xr:uid="{00000000-0005-0000-0000-000075000000}"/>
    <cellStyle name="20% - アクセント 5 13" xfId="119" xr:uid="{00000000-0005-0000-0000-000076000000}"/>
    <cellStyle name="20% - アクセント 5 13 2" xfId="120" xr:uid="{00000000-0005-0000-0000-000077000000}"/>
    <cellStyle name="20% - アクセント 5 14" xfId="121" xr:uid="{00000000-0005-0000-0000-000078000000}"/>
    <cellStyle name="20% - アクセント 5 14 2" xfId="122" xr:uid="{00000000-0005-0000-0000-000079000000}"/>
    <cellStyle name="20% - アクセント 5 15" xfId="123" xr:uid="{00000000-0005-0000-0000-00007A000000}"/>
    <cellStyle name="20% - アクセント 5 15 2" xfId="124" xr:uid="{00000000-0005-0000-0000-00007B000000}"/>
    <cellStyle name="20% - アクセント 5 2" xfId="125" xr:uid="{00000000-0005-0000-0000-00007C000000}"/>
    <cellStyle name="20% - アクセント 5 2 2" xfId="126" xr:uid="{00000000-0005-0000-0000-00007D000000}"/>
    <cellStyle name="20% - アクセント 5 3" xfId="127" xr:uid="{00000000-0005-0000-0000-00007E000000}"/>
    <cellStyle name="20% - アクセント 5 3 2" xfId="128" xr:uid="{00000000-0005-0000-0000-00007F000000}"/>
    <cellStyle name="20% - アクセント 5 4" xfId="129" xr:uid="{00000000-0005-0000-0000-000080000000}"/>
    <cellStyle name="20% - アクセント 5 4 2" xfId="130" xr:uid="{00000000-0005-0000-0000-000081000000}"/>
    <cellStyle name="20% - アクセント 5 5" xfId="131" xr:uid="{00000000-0005-0000-0000-000082000000}"/>
    <cellStyle name="20% - アクセント 5 5 2" xfId="132" xr:uid="{00000000-0005-0000-0000-000083000000}"/>
    <cellStyle name="20% - アクセント 5 6" xfId="133" xr:uid="{00000000-0005-0000-0000-000084000000}"/>
    <cellStyle name="20% - アクセント 5 6 2" xfId="134" xr:uid="{00000000-0005-0000-0000-000085000000}"/>
    <cellStyle name="20% - アクセント 5 7" xfId="135" xr:uid="{00000000-0005-0000-0000-000086000000}"/>
    <cellStyle name="20% - アクセント 5 7 2" xfId="136" xr:uid="{00000000-0005-0000-0000-000087000000}"/>
    <cellStyle name="20% - アクセント 5 8" xfId="137" xr:uid="{00000000-0005-0000-0000-000088000000}"/>
    <cellStyle name="20% - アクセント 5 8 2" xfId="138" xr:uid="{00000000-0005-0000-0000-000089000000}"/>
    <cellStyle name="20% - アクセント 5 9" xfId="139" xr:uid="{00000000-0005-0000-0000-00008A000000}"/>
    <cellStyle name="20% - アクセント 5 9 2" xfId="140" xr:uid="{00000000-0005-0000-0000-00008B000000}"/>
    <cellStyle name="20% - アクセント 6 10" xfId="141" xr:uid="{00000000-0005-0000-0000-00008C000000}"/>
    <cellStyle name="20% - アクセント 6 10 2" xfId="142" xr:uid="{00000000-0005-0000-0000-00008D000000}"/>
    <cellStyle name="20% - アクセント 6 11" xfId="143" xr:uid="{00000000-0005-0000-0000-00008E000000}"/>
    <cellStyle name="20% - アクセント 6 11 2" xfId="144" xr:uid="{00000000-0005-0000-0000-00008F000000}"/>
    <cellStyle name="20% - アクセント 6 12" xfId="145" xr:uid="{00000000-0005-0000-0000-000090000000}"/>
    <cellStyle name="20% - アクセント 6 12 2" xfId="146" xr:uid="{00000000-0005-0000-0000-000091000000}"/>
    <cellStyle name="20% - アクセント 6 13" xfId="147" xr:uid="{00000000-0005-0000-0000-000092000000}"/>
    <cellStyle name="20% - アクセント 6 13 2" xfId="148" xr:uid="{00000000-0005-0000-0000-000093000000}"/>
    <cellStyle name="20% - アクセント 6 14" xfId="149" xr:uid="{00000000-0005-0000-0000-000094000000}"/>
    <cellStyle name="20% - アクセント 6 14 2" xfId="150" xr:uid="{00000000-0005-0000-0000-000095000000}"/>
    <cellStyle name="20% - アクセント 6 15" xfId="151" xr:uid="{00000000-0005-0000-0000-000096000000}"/>
    <cellStyle name="20% - アクセント 6 15 2" xfId="152" xr:uid="{00000000-0005-0000-0000-000097000000}"/>
    <cellStyle name="20% - アクセント 6 2" xfId="153" xr:uid="{00000000-0005-0000-0000-000098000000}"/>
    <cellStyle name="20% - アクセント 6 2 2" xfId="154" xr:uid="{00000000-0005-0000-0000-000099000000}"/>
    <cellStyle name="20% - アクセント 6 3" xfId="155" xr:uid="{00000000-0005-0000-0000-00009A000000}"/>
    <cellStyle name="20% - アクセント 6 3 2" xfId="156" xr:uid="{00000000-0005-0000-0000-00009B000000}"/>
    <cellStyle name="20% - アクセント 6 4" xfId="157" xr:uid="{00000000-0005-0000-0000-00009C000000}"/>
    <cellStyle name="20% - アクセント 6 4 2" xfId="158" xr:uid="{00000000-0005-0000-0000-00009D000000}"/>
    <cellStyle name="20% - アクセント 6 5" xfId="159" xr:uid="{00000000-0005-0000-0000-00009E000000}"/>
    <cellStyle name="20% - アクセント 6 5 2" xfId="160" xr:uid="{00000000-0005-0000-0000-00009F000000}"/>
    <cellStyle name="20% - アクセント 6 6" xfId="161" xr:uid="{00000000-0005-0000-0000-0000A0000000}"/>
    <cellStyle name="20% - アクセント 6 6 2" xfId="162" xr:uid="{00000000-0005-0000-0000-0000A1000000}"/>
    <cellStyle name="20% - アクセント 6 7" xfId="163" xr:uid="{00000000-0005-0000-0000-0000A2000000}"/>
    <cellStyle name="20% - アクセント 6 7 2" xfId="164" xr:uid="{00000000-0005-0000-0000-0000A3000000}"/>
    <cellStyle name="20% - アクセント 6 8" xfId="165" xr:uid="{00000000-0005-0000-0000-0000A4000000}"/>
    <cellStyle name="20% - アクセント 6 8 2" xfId="166" xr:uid="{00000000-0005-0000-0000-0000A5000000}"/>
    <cellStyle name="20% - アクセント 6 9" xfId="167" xr:uid="{00000000-0005-0000-0000-0000A6000000}"/>
    <cellStyle name="20% - アクセント 6 9 2" xfId="168" xr:uid="{00000000-0005-0000-0000-0000A7000000}"/>
    <cellStyle name="40% - アクセント 1 10" xfId="169" xr:uid="{00000000-0005-0000-0000-0000A8000000}"/>
    <cellStyle name="40% - アクセント 1 10 2" xfId="170" xr:uid="{00000000-0005-0000-0000-0000A9000000}"/>
    <cellStyle name="40% - アクセント 1 11" xfId="171" xr:uid="{00000000-0005-0000-0000-0000AA000000}"/>
    <cellStyle name="40% - アクセント 1 11 2" xfId="172" xr:uid="{00000000-0005-0000-0000-0000AB000000}"/>
    <cellStyle name="40% - アクセント 1 12" xfId="173" xr:uid="{00000000-0005-0000-0000-0000AC000000}"/>
    <cellStyle name="40% - アクセント 1 12 2" xfId="174" xr:uid="{00000000-0005-0000-0000-0000AD000000}"/>
    <cellStyle name="40% - アクセント 1 13" xfId="175" xr:uid="{00000000-0005-0000-0000-0000AE000000}"/>
    <cellStyle name="40% - アクセント 1 13 2" xfId="176" xr:uid="{00000000-0005-0000-0000-0000AF000000}"/>
    <cellStyle name="40% - アクセント 1 14" xfId="177" xr:uid="{00000000-0005-0000-0000-0000B0000000}"/>
    <cellStyle name="40% - アクセント 1 14 2" xfId="178" xr:uid="{00000000-0005-0000-0000-0000B1000000}"/>
    <cellStyle name="40% - アクセント 1 15" xfId="179" xr:uid="{00000000-0005-0000-0000-0000B2000000}"/>
    <cellStyle name="40% - アクセント 1 15 2" xfId="180" xr:uid="{00000000-0005-0000-0000-0000B3000000}"/>
    <cellStyle name="40% - アクセント 1 2" xfId="181" xr:uid="{00000000-0005-0000-0000-0000B4000000}"/>
    <cellStyle name="40% - アクセント 1 2 2" xfId="182" xr:uid="{00000000-0005-0000-0000-0000B5000000}"/>
    <cellStyle name="40% - アクセント 1 3" xfId="183" xr:uid="{00000000-0005-0000-0000-0000B6000000}"/>
    <cellStyle name="40% - アクセント 1 3 2" xfId="184" xr:uid="{00000000-0005-0000-0000-0000B7000000}"/>
    <cellStyle name="40% - アクセント 1 4" xfId="185" xr:uid="{00000000-0005-0000-0000-0000B8000000}"/>
    <cellStyle name="40% - アクセント 1 4 2" xfId="186" xr:uid="{00000000-0005-0000-0000-0000B9000000}"/>
    <cellStyle name="40% - アクセント 1 5" xfId="187" xr:uid="{00000000-0005-0000-0000-0000BA000000}"/>
    <cellStyle name="40% - アクセント 1 5 2" xfId="188" xr:uid="{00000000-0005-0000-0000-0000BB000000}"/>
    <cellStyle name="40% - アクセント 1 6" xfId="189" xr:uid="{00000000-0005-0000-0000-0000BC000000}"/>
    <cellStyle name="40% - アクセント 1 6 2" xfId="190" xr:uid="{00000000-0005-0000-0000-0000BD000000}"/>
    <cellStyle name="40% - アクセント 1 7" xfId="191" xr:uid="{00000000-0005-0000-0000-0000BE000000}"/>
    <cellStyle name="40% - アクセント 1 7 2" xfId="192" xr:uid="{00000000-0005-0000-0000-0000BF000000}"/>
    <cellStyle name="40% - アクセント 1 8" xfId="193" xr:uid="{00000000-0005-0000-0000-0000C0000000}"/>
    <cellStyle name="40% - アクセント 1 8 2" xfId="194" xr:uid="{00000000-0005-0000-0000-0000C1000000}"/>
    <cellStyle name="40% - アクセント 1 9" xfId="195" xr:uid="{00000000-0005-0000-0000-0000C2000000}"/>
    <cellStyle name="40% - アクセント 1 9 2" xfId="196" xr:uid="{00000000-0005-0000-0000-0000C3000000}"/>
    <cellStyle name="40% - アクセント 2 10" xfId="197" xr:uid="{00000000-0005-0000-0000-0000C4000000}"/>
    <cellStyle name="40% - アクセント 2 10 2" xfId="198" xr:uid="{00000000-0005-0000-0000-0000C5000000}"/>
    <cellStyle name="40% - アクセント 2 11" xfId="199" xr:uid="{00000000-0005-0000-0000-0000C6000000}"/>
    <cellStyle name="40% - アクセント 2 11 2" xfId="200" xr:uid="{00000000-0005-0000-0000-0000C7000000}"/>
    <cellStyle name="40% - アクセント 2 12" xfId="201" xr:uid="{00000000-0005-0000-0000-0000C8000000}"/>
    <cellStyle name="40% - アクセント 2 12 2" xfId="202" xr:uid="{00000000-0005-0000-0000-0000C9000000}"/>
    <cellStyle name="40% - アクセント 2 13" xfId="203" xr:uid="{00000000-0005-0000-0000-0000CA000000}"/>
    <cellStyle name="40% - アクセント 2 13 2" xfId="204" xr:uid="{00000000-0005-0000-0000-0000CB000000}"/>
    <cellStyle name="40% - アクセント 2 14" xfId="205" xr:uid="{00000000-0005-0000-0000-0000CC000000}"/>
    <cellStyle name="40% - アクセント 2 14 2" xfId="206" xr:uid="{00000000-0005-0000-0000-0000CD000000}"/>
    <cellStyle name="40% - アクセント 2 15" xfId="207" xr:uid="{00000000-0005-0000-0000-0000CE000000}"/>
    <cellStyle name="40% - アクセント 2 15 2" xfId="208" xr:uid="{00000000-0005-0000-0000-0000CF000000}"/>
    <cellStyle name="40% - アクセント 2 2" xfId="209" xr:uid="{00000000-0005-0000-0000-0000D0000000}"/>
    <cellStyle name="40% - アクセント 2 2 2" xfId="210" xr:uid="{00000000-0005-0000-0000-0000D1000000}"/>
    <cellStyle name="40% - アクセント 2 3" xfId="211" xr:uid="{00000000-0005-0000-0000-0000D2000000}"/>
    <cellStyle name="40% - アクセント 2 3 2" xfId="212" xr:uid="{00000000-0005-0000-0000-0000D3000000}"/>
    <cellStyle name="40% - アクセント 2 4" xfId="213" xr:uid="{00000000-0005-0000-0000-0000D4000000}"/>
    <cellStyle name="40% - アクセント 2 4 2" xfId="214" xr:uid="{00000000-0005-0000-0000-0000D5000000}"/>
    <cellStyle name="40% - アクセント 2 5" xfId="215" xr:uid="{00000000-0005-0000-0000-0000D6000000}"/>
    <cellStyle name="40% - アクセント 2 5 2" xfId="216" xr:uid="{00000000-0005-0000-0000-0000D7000000}"/>
    <cellStyle name="40% - アクセント 2 6" xfId="217" xr:uid="{00000000-0005-0000-0000-0000D8000000}"/>
    <cellStyle name="40% - アクセント 2 6 2" xfId="218" xr:uid="{00000000-0005-0000-0000-0000D9000000}"/>
    <cellStyle name="40% - アクセント 2 7" xfId="219" xr:uid="{00000000-0005-0000-0000-0000DA000000}"/>
    <cellStyle name="40% - アクセント 2 7 2" xfId="220" xr:uid="{00000000-0005-0000-0000-0000DB000000}"/>
    <cellStyle name="40% - アクセント 2 8" xfId="221" xr:uid="{00000000-0005-0000-0000-0000DC000000}"/>
    <cellStyle name="40% - アクセント 2 8 2" xfId="222" xr:uid="{00000000-0005-0000-0000-0000DD000000}"/>
    <cellStyle name="40% - アクセント 2 9" xfId="223" xr:uid="{00000000-0005-0000-0000-0000DE000000}"/>
    <cellStyle name="40% - アクセント 2 9 2" xfId="224" xr:uid="{00000000-0005-0000-0000-0000DF000000}"/>
    <cellStyle name="40% - アクセント 3 10" xfId="225" xr:uid="{00000000-0005-0000-0000-0000E0000000}"/>
    <cellStyle name="40% - アクセント 3 10 2" xfId="226" xr:uid="{00000000-0005-0000-0000-0000E1000000}"/>
    <cellStyle name="40% - アクセント 3 11" xfId="227" xr:uid="{00000000-0005-0000-0000-0000E2000000}"/>
    <cellStyle name="40% - アクセント 3 11 2" xfId="228" xr:uid="{00000000-0005-0000-0000-0000E3000000}"/>
    <cellStyle name="40% - アクセント 3 12" xfId="229" xr:uid="{00000000-0005-0000-0000-0000E4000000}"/>
    <cellStyle name="40% - アクセント 3 12 2" xfId="230" xr:uid="{00000000-0005-0000-0000-0000E5000000}"/>
    <cellStyle name="40% - アクセント 3 13" xfId="231" xr:uid="{00000000-0005-0000-0000-0000E6000000}"/>
    <cellStyle name="40% - アクセント 3 13 2" xfId="232" xr:uid="{00000000-0005-0000-0000-0000E7000000}"/>
    <cellStyle name="40% - アクセント 3 14" xfId="233" xr:uid="{00000000-0005-0000-0000-0000E8000000}"/>
    <cellStyle name="40% - アクセント 3 14 2" xfId="234" xr:uid="{00000000-0005-0000-0000-0000E9000000}"/>
    <cellStyle name="40% - アクセント 3 15" xfId="235" xr:uid="{00000000-0005-0000-0000-0000EA000000}"/>
    <cellStyle name="40% - アクセント 3 15 2" xfId="236" xr:uid="{00000000-0005-0000-0000-0000EB000000}"/>
    <cellStyle name="40% - アクセント 3 2" xfId="237" xr:uid="{00000000-0005-0000-0000-0000EC000000}"/>
    <cellStyle name="40% - アクセント 3 2 2" xfId="238" xr:uid="{00000000-0005-0000-0000-0000ED000000}"/>
    <cellStyle name="40% - アクセント 3 3" xfId="239" xr:uid="{00000000-0005-0000-0000-0000EE000000}"/>
    <cellStyle name="40% - アクセント 3 3 2" xfId="240" xr:uid="{00000000-0005-0000-0000-0000EF000000}"/>
    <cellStyle name="40% - アクセント 3 4" xfId="241" xr:uid="{00000000-0005-0000-0000-0000F0000000}"/>
    <cellStyle name="40% - アクセント 3 4 2" xfId="242" xr:uid="{00000000-0005-0000-0000-0000F1000000}"/>
    <cellStyle name="40% - アクセント 3 5" xfId="243" xr:uid="{00000000-0005-0000-0000-0000F2000000}"/>
    <cellStyle name="40% - アクセント 3 5 2" xfId="244" xr:uid="{00000000-0005-0000-0000-0000F3000000}"/>
    <cellStyle name="40% - アクセント 3 6" xfId="245" xr:uid="{00000000-0005-0000-0000-0000F4000000}"/>
    <cellStyle name="40% - アクセント 3 6 2" xfId="246" xr:uid="{00000000-0005-0000-0000-0000F5000000}"/>
    <cellStyle name="40% - アクセント 3 7" xfId="247" xr:uid="{00000000-0005-0000-0000-0000F6000000}"/>
    <cellStyle name="40% - アクセント 3 7 2" xfId="248" xr:uid="{00000000-0005-0000-0000-0000F7000000}"/>
    <cellStyle name="40% - アクセント 3 8" xfId="249" xr:uid="{00000000-0005-0000-0000-0000F8000000}"/>
    <cellStyle name="40% - アクセント 3 8 2" xfId="250" xr:uid="{00000000-0005-0000-0000-0000F9000000}"/>
    <cellStyle name="40% - アクセント 3 9" xfId="251" xr:uid="{00000000-0005-0000-0000-0000FA000000}"/>
    <cellStyle name="40% - アクセント 3 9 2" xfId="252" xr:uid="{00000000-0005-0000-0000-0000FB000000}"/>
    <cellStyle name="40% - アクセント 4 10" xfId="253" xr:uid="{00000000-0005-0000-0000-0000FC000000}"/>
    <cellStyle name="40% - アクセント 4 10 2" xfId="254" xr:uid="{00000000-0005-0000-0000-0000FD000000}"/>
    <cellStyle name="40% - アクセント 4 11" xfId="255" xr:uid="{00000000-0005-0000-0000-0000FE000000}"/>
    <cellStyle name="40% - アクセント 4 11 2" xfId="256" xr:uid="{00000000-0005-0000-0000-0000FF000000}"/>
    <cellStyle name="40% - アクセント 4 12" xfId="257" xr:uid="{00000000-0005-0000-0000-000000010000}"/>
    <cellStyle name="40% - アクセント 4 12 2" xfId="258" xr:uid="{00000000-0005-0000-0000-000001010000}"/>
    <cellStyle name="40% - アクセント 4 13" xfId="259" xr:uid="{00000000-0005-0000-0000-000002010000}"/>
    <cellStyle name="40% - アクセント 4 13 2" xfId="260" xr:uid="{00000000-0005-0000-0000-000003010000}"/>
    <cellStyle name="40% - アクセント 4 14" xfId="261" xr:uid="{00000000-0005-0000-0000-000004010000}"/>
    <cellStyle name="40% - アクセント 4 14 2" xfId="262" xr:uid="{00000000-0005-0000-0000-000005010000}"/>
    <cellStyle name="40% - アクセント 4 15" xfId="263" xr:uid="{00000000-0005-0000-0000-000006010000}"/>
    <cellStyle name="40% - アクセント 4 15 2" xfId="264" xr:uid="{00000000-0005-0000-0000-000007010000}"/>
    <cellStyle name="40% - アクセント 4 2" xfId="265" xr:uid="{00000000-0005-0000-0000-000008010000}"/>
    <cellStyle name="40% - アクセント 4 2 2" xfId="266" xr:uid="{00000000-0005-0000-0000-000009010000}"/>
    <cellStyle name="40% - アクセント 4 3" xfId="267" xr:uid="{00000000-0005-0000-0000-00000A010000}"/>
    <cellStyle name="40% - アクセント 4 3 2" xfId="268" xr:uid="{00000000-0005-0000-0000-00000B010000}"/>
    <cellStyle name="40% - アクセント 4 4" xfId="269" xr:uid="{00000000-0005-0000-0000-00000C010000}"/>
    <cellStyle name="40% - アクセント 4 4 2" xfId="270" xr:uid="{00000000-0005-0000-0000-00000D010000}"/>
    <cellStyle name="40% - アクセント 4 5" xfId="271" xr:uid="{00000000-0005-0000-0000-00000E010000}"/>
    <cellStyle name="40% - アクセント 4 5 2" xfId="272" xr:uid="{00000000-0005-0000-0000-00000F010000}"/>
    <cellStyle name="40% - アクセント 4 6" xfId="273" xr:uid="{00000000-0005-0000-0000-000010010000}"/>
    <cellStyle name="40% - アクセント 4 6 2" xfId="274" xr:uid="{00000000-0005-0000-0000-000011010000}"/>
    <cellStyle name="40% - アクセント 4 7" xfId="275" xr:uid="{00000000-0005-0000-0000-000012010000}"/>
    <cellStyle name="40% - アクセント 4 7 2" xfId="276" xr:uid="{00000000-0005-0000-0000-000013010000}"/>
    <cellStyle name="40% - アクセント 4 8" xfId="277" xr:uid="{00000000-0005-0000-0000-000014010000}"/>
    <cellStyle name="40% - アクセント 4 8 2" xfId="278" xr:uid="{00000000-0005-0000-0000-000015010000}"/>
    <cellStyle name="40% - アクセント 4 9" xfId="279" xr:uid="{00000000-0005-0000-0000-000016010000}"/>
    <cellStyle name="40% - アクセント 4 9 2" xfId="280" xr:uid="{00000000-0005-0000-0000-000017010000}"/>
    <cellStyle name="40% - アクセント 5 10" xfId="281" xr:uid="{00000000-0005-0000-0000-000018010000}"/>
    <cellStyle name="40% - アクセント 5 10 2" xfId="282" xr:uid="{00000000-0005-0000-0000-000019010000}"/>
    <cellStyle name="40% - アクセント 5 11" xfId="283" xr:uid="{00000000-0005-0000-0000-00001A010000}"/>
    <cellStyle name="40% - アクセント 5 11 2" xfId="284" xr:uid="{00000000-0005-0000-0000-00001B010000}"/>
    <cellStyle name="40% - アクセント 5 12" xfId="285" xr:uid="{00000000-0005-0000-0000-00001C010000}"/>
    <cellStyle name="40% - アクセント 5 12 2" xfId="286" xr:uid="{00000000-0005-0000-0000-00001D010000}"/>
    <cellStyle name="40% - アクセント 5 13" xfId="287" xr:uid="{00000000-0005-0000-0000-00001E010000}"/>
    <cellStyle name="40% - アクセント 5 13 2" xfId="288" xr:uid="{00000000-0005-0000-0000-00001F010000}"/>
    <cellStyle name="40% - アクセント 5 14" xfId="289" xr:uid="{00000000-0005-0000-0000-000020010000}"/>
    <cellStyle name="40% - アクセント 5 14 2" xfId="290" xr:uid="{00000000-0005-0000-0000-000021010000}"/>
    <cellStyle name="40% - アクセント 5 15" xfId="291" xr:uid="{00000000-0005-0000-0000-000022010000}"/>
    <cellStyle name="40% - アクセント 5 15 2" xfId="292" xr:uid="{00000000-0005-0000-0000-000023010000}"/>
    <cellStyle name="40% - アクセント 5 2" xfId="293" xr:uid="{00000000-0005-0000-0000-000024010000}"/>
    <cellStyle name="40% - アクセント 5 2 2" xfId="294" xr:uid="{00000000-0005-0000-0000-000025010000}"/>
    <cellStyle name="40% - アクセント 5 3" xfId="295" xr:uid="{00000000-0005-0000-0000-000026010000}"/>
    <cellStyle name="40% - アクセント 5 3 2" xfId="296" xr:uid="{00000000-0005-0000-0000-000027010000}"/>
    <cellStyle name="40% - アクセント 5 4" xfId="297" xr:uid="{00000000-0005-0000-0000-000028010000}"/>
    <cellStyle name="40% - アクセント 5 4 2" xfId="298" xr:uid="{00000000-0005-0000-0000-000029010000}"/>
    <cellStyle name="40% - アクセント 5 5" xfId="299" xr:uid="{00000000-0005-0000-0000-00002A010000}"/>
    <cellStyle name="40% - アクセント 5 5 2" xfId="300" xr:uid="{00000000-0005-0000-0000-00002B010000}"/>
    <cellStyle name="40% - アクセント 5 6" xfId="301" xr:uid="{00000000-0005-0000-0000-00002C010000}"/>
    <cellStyle name="40% - アクセント 5 6 2" xfId="302" xr:uid="{00000000-0005-0000-0000-00002D010000}"/>
    <cellStyle name="40% - アクセント 5 7" xfId="303" xr:uid="{00000000-0005-0000-0000-00002E010000}"/>
    <cellStyle name="40% - アクセント 5 7 2" xfId="304" xr:uid="{00000000-0005-0000-0000-00002F010000}"/>
    <cellStyle name="40% - アクセント 5 8" xfId="305" xr:uid="{00000000-0005-0000-0000-000030010000}"/>
    <cellStyle name="40% - アクセント 5 8 2" xfId="306" xr:uid="{00000000-0005-0000-0000-000031010000}"/>
    <cellStyle name="40% - アクセント 5 9" xfId="307" xr:uid="{00000000-0005-0000-0000-000032010000}"/>
    <cellStyle name="40% - アクセント 5 9 2" xfId="308" xr:uid="{00000000-0005-0000-0000-000033010000}"/>
    <cellStyle name="40% - アクセント 6 10" xfId="309" xr:uid="{00000000-0005-0000-0000-000034010000}"/>
    <cellStyle name="40% - アクセント 6 10 2" xfId="310" xr:uid="{00000000-0005-0000-0000-000035010000}"/>
    <cellStyle name="40% - アクセント 6 11" xfId="311" xr:uid="{00000000-0005-0000-0000-000036010000}"/>
    <cellStyle name="40% - アクセント 6 11 2" xfId="312" xr:uid="{00000000-0005-0000-0000-000037010000}"/>
    <cellStyle name="40% - アクセント 6 12" xfId="313" xr:uid="{00000000-0005-0000-0000-000038010000}"/>
    <cellStyle name="40% - アクセント 6 12 2" xfId="314" xr:uid="{00000000-0005-0000-0000-000039010000}"/>
    <cellStyle name="40% - アクセント 6 13" xfId="315" xr:uid="{00000000-0005-0000-0000-00003A010000}"/>
    <cellStyle name="40% - アクセント 6 13 2" xfId="316" xr:uid="{00000000-0005-0000-0000-00003B010000}"/>
    <cellStyle name="40% - アクセント 6 14" xfId="317" xr:uid="{00000000-0005-0000-0000-00003C010000}"/>
    <cellStyle name="40% - アクセント 6 14 2" xfId="318" xr:uid="{00000000-0005-0000-0000-00003D010000}"/>
    <cellStyle name="40% - アクセント 6 15" xfId="319" xr:uid="{00000000-0005-0000-0000-00003E010000}"/>
    <cellStyle name="40% - アクセント 6 15 2" xfId="320" xr:uid="{00000000-0005-0000-0000-00003F010000}"/>
    <cellStyle name="40% - アクセント 6 2" xfId="321" xr:uid="{00000000-0005-0000-0000-000040010000}"/>
    <cellStyle name="40% - アクセント 6 2 2" xfId="322" xr:uid="{00000000-0005-0000-0000-000041010000}"/>
    <cellStyle name="40% - アクセント 6 3" xfId="323" xr:uid="{00000000-0005-0000-0000-000042010000}"/>
    <cellStyle name="40% - アクセント 6 3 2" xfId="324" xr:uid="{00000000-0005-0000-0000-000043010000}"/>
    <cellStyle name="40% - アクセント 6 4" xfId="325" xr:uid="{00000000-0005-0000-0000-000044010000}"/>
    <cellStyle name="40% - アクセント 6 4 2" xfId="326" xr:uid="{00000000-0005-0000-0000-000045010000}"/>
    <cellStyle name="40% - アクセント 6 5" xfId="327" xr:uid="{00000000-0005-0000-0000-000046010000}"/>
    <cellStyle name="40% - アクセント 6 5 2" xfId="328" xr:uid="{00000000-0005-0000-0000-000047010000}"/>
    <cellStyle name="40% - アクセント 6 6" xfId="329" xr:uid="{00000000-0005-0000-0000-000048010000}"/>
    <cellStyle name="40% - アクセント 6 6 2" xfId="330" xr:uid="{00000000-0005-0000-0000-000049010000}"/>
    <cellStyle name="40% - アクセント 6 7" xfId="331" xr:uid="{00000000-0005-0000-0000-00004A010000}"/>
    <cellStyle name="40% - アクセント 6 7 2" xfId="332" xr:uid="{00000000-0005-0000-0000-00004B010000}"/>
    <cellStyle name="40% - アクセント 6 8" xfId="333" xr:uid="{00000000-0005-0000-0000-00004C010000}"/>
    <cellStyle name="40% - アクセント 6 8 2" xfId="334" xr:uid="{00000000-0005-0000-0000-00004D010000}"/>
    <cellStyle name="40% - アクセント 6 9" xfId="335" xr:uid="{00000000-0005-0000-0000-00004E010000}"/>
    <cellStyle name="40% - アクセント 6 9 2" xfId="336" xr:uid="{00000000-0005-0000-0000-00004F010000}"/>
    <cellStyle name="60% - アクセント 1 10" xfId="337" xr:uid="{00000000-0005-0000-0000-000050010000}"/>
    <cellStyle name="60% - アクセント 1 10 2" xfId="338" xr:uid="{00000000-0005-0000-0000-000051010000}"/>
    <cellStyle name="60% - アクセント 1 11" xfId="339" xr:uid="{00000000-0005-0000-0000-000052010000}"/>
    <cellStyle name="60% - アクセント 1 11 2" xfId="340" xr:uid="{00000000-0005-0000-0000-000053010000}"/>
    <cellStyle name="60% - アクセント 1 12" xfId="341" xr:uid="{00000000-0005-0000-0000-000054010000}"/>
    <cellStyle name="60% - アクセント 1 12 2" xfId="342" xr:uid="{00000000-0005-0000-0000-000055010000}"/>
    <cellStyle name="60% - アクセント 1 13" xfId="343" xr:uid="{00000000-0005-0000-0000-000056010000}"/>
    <cellStyle name="60% - アクセント 1 13 2" xfId="344" xr:uid="{00000000-0005-0000-0000-000057010000}"/>
    <cellStyle name="60% - アクセント 1 14" xfId="345" xr:uid="{00000000-0005-0000-0000-000058010000}"/>
    <cellStyle name="60% - アクセント 1 14 2" xfId="346" xr:uid="{00000000-0005-0000-0000-000059010000}"/>
    <cellStyle name="60% - アクセント 1 15" xfId="347" xr:uid="{00000000-0005-0000-0000-00005A010000}"/>
    <cellStyle name="60% - アクセント 1 15 2" xfId="348" xr:uid="{00000000-0005-0000-0000-00005B010000}"/>
    <cellStyle name="60% - アクセント 1 2" xfId="349" xr:uid="{00000000-0005-0000-0000-00005C010000}"/>
    <cellStyle name="60% - アクセント 1 2 2" xfId="350" xr:uid="{00000000-0005-0000-0000-00005D010000}"/>
    <cellStyle name="60% - アクセント 1 3" xfId="351" xr:uid="{00000000-0005-0000-0000-00005E010000}"/>
    <cellStyle name="60% - アクセント 1 3 2" xfId="352" xr:uid="{00000000-0005-0000-0000-00005F010000}"/>
    <cellStyle name="60% - アクセント 1 4" xfId="353" xr:uid="{00000000-0005-0000-0000-000060010000}"/>
    <cellStyle name="60% - アクセント 1 4 2" xfId="354" xr:uid="{00000000-0005-0000-0000-000061010000}"/>
    <cellStyle name="60% - アクセント 1 5" xfId="355" xr:uid="{00000000-0005-0000-0000-000062010000}"/>
    <cellStyle name="60% - アクセント 1 5 2" xfId="356" xr:uid="{00000000-0005-0000-0000-000063010000}"/>
    <cellStyle name="60% - アクセント 1 6" xfId="357" xr:uid="{00000000-0005-0000-0000-000064010000}"/>
    <cellStyle name="60% - アクセント 1 6 2" xfId="358" xr:uid="{00000000-0005-0000-0000-000065010000}"/>
    <cellStyle name="60% - アクセント 1 7" xfId="359" xr:uid="{00000000-0005-0000-0000-000066010000}"/>
    <cellStyle name="60% - アクセント 1 7 2" xfId="360" xr:uid="{00000000-0005-0000-0000-000067010000}"/>
    <cellStyle name="60% - アクセント 1 8" xfId="361" xr:uid="{00000000-0005-0000-0000-000068010000}"/>
    <cellStyle name="60% - アクセント 1 8 2" xfId="362" xr:uid="{00000000-0005-0000-0000-000069010000}"/>
    <cellStyle name="60% - アクセント 1 9" xfId="363" xr:uid="{00000000-0005-0000-0000-00006A010000}"/>
    <cellStyle name="60% - アクセント 1 9 2" xfId="364" xr:uid="{00000000-0005-0000-0000-00006B010000}"/>
    <cellStyle name="60% - アクセント 2 10" xfId="365" xr:uid="{00000000-0005-0000-0000-00006C010000}"/>
    <cellStyle name="60% - アクセント 2 10 2" xfId="366" xr:uid="{00000000-0005-0000-0000-00006D010000}"/>
    <cellStyle name="60% - アクセント 2 11" xfId="367" xr:uid="{00000000-0005-0000-0000-00006E010000}"/>
    <cellStyle name="60% - アクセント 2 11 2" xfId="368" xr:uid="{00000000-0005-0000-0000-00006F010000}"/>
    <cellStyle name="60% - アクセント 2 12" xfId="369" xr:uid="{00000000-0005-0000-0000-000070010000}"/>
    <cellStyle name="60% - アクセント 2 12 2" xfId="370" xr:uid="{00000000-0005-0000-0000-000071010000}"/>
    <cellStyle name="60% - アクセント 2 13" xfId="371" xr:uid="{00000000-0005-0000-0000-000072010000}"/>
    <cellStyle name="60% - アクセント 2 13 2" xfId="372" xr:uid="{00000000-0005-0000-0000-000073010000}"/>
    <cellStyle name="60% - アクセント 2 14" xfId="373" xr:uid="{00000000-0005-0000-0000-000074010000}"/>
    <cellStyle name="60% - アクセント 2 14 2" xfId="374" xr:uid="{00000000-0005-0000-0000-000075010000}"/>
    <cellStyle name="60% - アクセント 2 15" xfId="375" xr:uid="{00000000-0005-0000-0000-000076010000}"/>
    <cellStyle name="60% - アクセント 2 15 2" xfId="376" xr:uid="{00000000-0005-0000-0000-000077010000}"/>
    <cellStyle name="60% - アクセント 2 2" xfId="377" xr:uid="{00000000-0005-0000-0000-000078010000}"/>
    <cellStyle name="60% - アクセント 2 2 2" xfId="378" xr:uid="{00000000-0005-0000-0000-000079010000}"/>
    <cellStyle name="60% - アクセント 2 3" xfId="379" xr:uid="{00000000-0005-0000-0000-00007A010000}"/>
    <cellStyle name="60% - アクセント 2 3 2" xfId="380" xr:uid="{00000000-0005-0000-0000-00007B010000}"/>
    <cellStyle name="60% - アクセント 2 4" xfId="381" xr:uid="{00000000-0005-0000-0000-00007C010000}"/>
    <cellStyle name="60% - アクセント 2 4 2" xfId="382" xr:uid="{00000000-0005-0000-0000-00007D010000}"/>
    <cellStyle name="60% - アクセント 2 5" xfId="383" xr:uid="{00000000-0005-0000-0000-00007E010000}"/>
    <cellStyle name="60% - アクセント 2 5 2" xfId="384" xr:uid="{00000000-0005-0000-0000-00007F010000}"/>
    <cellStyle name="60% - アクセント 2 6" xfId="385" xr:uid="{00000000-0005-0000-0000-000080010000}"/>
    <cellStyle name="60% - アクセント 2 6 2" xfId="386" xr:uid="{00000000-0005-0000-0000-000081010000}"/>
    <cellStyle name="60% - アクセント 2 7" xfId="387" xr:uid="{00000000-0005-0000-0000-000082010000}"/>
    <cellStyle name="60% - アクセント 2 7 2" xfId="388" xr:uid="{00000000-0005-0000-0000-000083010000}"/>
    <cellStyle name="60% - アクセント 2 8" xfId="389" xr:uid="{00000000-0005-0000-0000-000084010000}"/>
    <cellStyle name="60% - アクセント 2 8 2" xfId="390" xr:uid="{00000000-0005-0000-0000-000085010000}"/>
    <cellStyle name="60% - アクセント 2 9" xfId="391" xr:uid="{00000000-0005-0000-0000-000086010000}"/>
    <cellStyle name="60% - アクセント 2 9 2" xfId="392" xr:uid="{00000000-0005-0000-0000-000087010000}"/>
    <cellStyle name="60% - アクセント 3 10" xfId="393" xr:uid="{00000000-0005-0000-0000-000088010000}"/>
    <cellStyle name="60% - アクセント 3 10 2" xfId="394" xr:uid="{00000000-0005-0000-0000-000089010000}"/>
    <cellStyle name="60% - アクセント 3 11" xfId="395" xr:uid="{00000000-0005-0000-0000-00008A010000}"/>
    <cellStyle name="60% - アクセント 3 11 2" xfId="396" xr:uid="{00000000-0005-0000-0000-00008B010000}"/>
    <cellStyle name="60% - アクセント 3 12" xfId="397" xr:uid="{00000000-0005-0000-0000-00008C010000}"/>
    <cellStyle name="60% - アクセント 3 12 2" xfId="398" xr:uid="{00000000-0005-0000-0000-00008D010000}"/>
    <cellStyle name="60% - アクセント 3 13" xfId="399" xr:uid="{00000000-0005-0000-0000-00008E010000}"/>
    <cellStyle name="60% - アクセント 3 13 2" xfId="400" xr:uid="{00000000-0005-0000-0000-00008F010000}"/>
    <cellStyle name="60% - アクセント 3 14" xfId="401" xr:uid="{00000000-0005-0000-0000-000090010000}"/>
    <cellStyle name="60% - アクセント 3 14 2" xfId="402" xr:uid="{00000000-0005-0000-0000-000091010000}"/>
    <cellStyle name="60% - アクセント 3 15" xfId="403" xr:uid="{00000000-0005-0000-0000-000092010000}"/>
    <cellStyle name="60% - アクセント 3 15 2" xfId="404" xr:uid="{00000000-0005-0000-0000-000093010000}"/>
    <cellStyle name="60% - アクセント 3 2" xfId="405" xr:uid="{00000000-0005-0000-0000-000094010000}"/>
    <cellStyle name="60% - アクセント 3 2 2" xfId="406" xr:uid="{00000000-0005-0000-0000-000095010000}"/>
    <cellStyle name="60% - アクセント 3 3" xfId="407" xr:uid="{00000000-0005-0000-0000-000096010000}"/>
    <cellStyle name="60% - アクセント 3 3 2" xfId="408" xr:uid="{00000000-0005-0000-0000-000097010000}"/>
    <cellStyle name="60% - アクセント 3 4" xfId="409" xr:uid="{00000000-0005-0000-0000-000098010000}"/>
    <cellStyle name="60% - アクセント 3 4 2" xfId="410" xr:uid="{00000000-0005-0000-0000-000099010000}"/>
    <cellStyle name="60% - アクセント 3 5" xfId="411" xr:uid="{00000000-0005-0000-0000-00009A010000}"/>
    <cellStyle name="60% - アクセント 3 5 2" xfId="412" xr:uid="{00000000-0005-0000-0000-00009B010000}"/>
    <cellStyle name="60% - アクセント 3 6" xfId="413" xr:uid="{00000000-0005-0000-0000-00009C010000}"/>
    <cellStyle name="60% - アクセント 3 6 2" xfId="414" xr:uid="{00000000-0005-0000-0000-00009D010000}"/>
    <cellStyle name="60% - アクセント 3 7" xfId="415" xr:uid="{00000000-0005-0000-0000-00009E010000}"/>
    <cellStyle name="60% - アクセント 3 7 2" xfId="416" xr:uid="{00000000-0005-0000-0000-00009F010000}"/>
    <cellStyle name="60% - アクセント 3 8" xfId="417" xr:uid="{00000000-0005-0000-0000-0000A0010000}"/>
    <cellStyle name="60% - アクセント 3 8 2" xfId="418" xr:uid="{00000000-0005-0000-0000-0000A1010000}"/>
    <cellStyle name="60% - アクセント 3 9" xfId="419" xr:uid="{00000000-0005-0000-0000-0000A2010000}"/>
    <cellStyle name="60% - アクセント 3 9 2" xfId="420" xr:uid="{00000000-0005-0000-0000-0000A3010000}"/>
    <cellStyle name="60% - アクセント 4 10" xfId="421" xr:uid="{00000000-0005-0000-0000-0000A4010000}"/>
    <cellStyle name="60% - アクセント 4 10 2" xfId="422" xr:uid="{00000000-0005-0000-0000-0000A5010000}"/>
    <cellStyle name="60% - アクセント 4 11" xfId="423" xr:uid="{00000000-0005-0000-0000-0000A6010000}"/>
    <cellStyle name="60% - アクセント 4 11 2" xfId="424" xr:uid="{00000000-0005-0000-0000-0000A7010000}"/>
    <cellStyle name="60% - アクセント 4 12" xfId="425" xr:uid="{00000000-0005-0000-0000-0000A8010000}"/>
    <cellStyle name="60% - アクセント 4 12 2" xfId="426" xr:uid="{00000000-0005-0000-0000-0000A9010000}"/>
    <cellStyle name="60% - アクセント 4 13" xfId="427" xr:uid="{00000000-0005-0000-0000-0000AA010000}"/>
    <cellStyle name="60% - アクセント 4 13 2" xfId="428" xr:uid="{00000000-0005-0000-0000-0000AB010000}"/>
    <cellStyle name="60% - アクセント 4 14" xfId="429" xr:uid="{00000000-0005-0000-0000-0000AC010000}"/>
    <cellStyle name="60% - アクセント 4 14 2" xfId="430" xr:uid="{00000000-0005-0000-0000-0000AD010000}"/>
    <cellStyle name="60% - アクセント 4 15" xfId="431" xr:uid="{00000000-0005-0000-0000-0000AE010000}"/>
    <cellStyle name="60% - アクセント 4 15 2" xfId="432" xr:uid="{00000000-0005-0000-0000-0000AF010000}"/>
    <cellStyle name="60% - アクセント 4 2" xfId="433" xr:uid="{00000000-0005-0000-0000-0000B0010000}"/>
    <cellStyle name="60% - アクセント 4 2 2" xfId="434" xr:uid="{00000000-0005-0000-0000-0000B1010000}"/>
    <cellStyle name="60% - アクセント 4 3" xfId="435" xr:uid="{00000000-0005-0000-0000-0000B2010000}"/>
    <cellStyle name="60% - アクセント 4 3 2" xfId="436" xr:uid="{00000000-0005-0000-0000-0000B3010000}"/>
    <cellStyle name="60% - アクセント 4 4" xfId="437" xr:uid="{00000000-0005-0000-0000-0000B4010000}"/>
    <cellStyle name="60% - アクセント 4 4 2" xfId="438" xr:uid="{00000000-0005-0000-0000-0000B5010000}"/>
    <cellStyle name="60% - アクセント 4 5" xfId="439" xr:uid="{00000000-0005-0000-0000-0000B6010000}"/>
    <cellStyle name="60% - アクセント 4 5 2" xfId="440" xr:uid="{00000000-0005-0000-0000-0000B7010000}"/>
    <cellStyle name="60% - アクセント 4 6" xfId="441" xr:uid="{00000000-0005-0000-0000-0000B8010000}"/>
    <cellStyle name="60% - アクセント 4 6 2" xfId="442" xr:uid="{00000000-0005-0000-0000-0000B9010000}"/>
    <cellStyle name="60% - アクセント 4 7" xfId="443" xr:uid="{00000000-0005-0000-0000-0000BA010000}"/>
    <cellStyle name="60% - アクセント 4 7 2" xfId="444" xr:uid="{00000000-0005-0000-0000-0000BB010000}"/>
    <cellStyle name="60% - アクセント 4 8" xfId="445" xr:uid="{00000000-0005-0000-0000-0000BC010000}"/>
    <cellStyle name="60% - アクセント 4 8 2" xfId="446" xr:uid="{00000000-0005-0000-0000-0000BD010000}"/>
    <cellStyle name="60% - アクセント 4 9" xfId="447" xr:uid="{00000000-0005-0000-0000-0000BE010000}"/>
    <cellStyle name="60% - アクセント 4 9 2" xfId="448" xr:uid="{00000000-0005-0000-0000-0000BF010000}"/>
    <cellStyle name="60% - アクセント 5 10" xfId="449" xr:uid="{00000000-0005-0000-0000-0000C0010000}"/>
    <cellStyle name="60% - アクセント 5 10 2" xfId="450" xr:uid="{00000000-0005-0000-0000-0000C1010000}"/>
    <cellStyle name="60% - アクセント 5 11" xfId="451" xr:uid="{00000000-0005-0000-0000-0000C2010000}"/>
    <cellStyle name="60% - アクセント 5 11 2" xfId="452" xr:uid="{00000000-0005-0000-0000-0000C3010000}"/>
    <cellStyle name="60% - アクセント 5 12" xfId="453" xr:uid="{00000000-0005-0000-0000-0000C4010000}"/>
    <cellStyle name="60% - アクセント 5 12 2" xfId="454" xr:uid="{00000000-0005-0000-0000-0000C5010000}"/>
    <cellStyle name="60% - アクセント 5 13" xfId="455" xr:uid="{00000000-0005-0000-0000-0000C6010000}"/>
    <cellStyle name="60% - アクセント 5 13 2" xfId="456" xr:uid="{00000000-0005-0000-0000-0000C7010000}"/>
    <cellStyle name="60% - アクセント 5 14" xfId="457" xr:uid="{00000000-0005-0000-0000-0000C8010000}"/>
    <cellStyle name="60% - アクセント 5 14 2" xfId="458" xr:uid="{00000000-0005-0000-0000-0000C9010000}"/>
    <cellStyle name="60% - アクセント 5 15" xfId="459" xr:uid="{00000000-0005-0000-0000-0000CA010000}"/>
    <cellStyle name="60% - アクセント 5 15 2" xfId="460" xr:uid="{00000000-0005-0000-0000-0000CB010000}"/>
    <cellStyle name="60% - アクセント 5 2" xfId="461" xr:uid="{00000000-0005-0000-0000-0000CC010000}"/>
    <cellStyle name="60% - アクセント 5 2 2" xfId="462" xr:uid="{00000000-0005-0000-0000-0000CD010000}"/>
    <cellStyle name="60% - アクセント 5 3" xfId="463" xr:uid="{00000000-0005-0000-0000-0000CE010000}"/>
    <cellStyle name="60% - アクセント 5 3 2" xfId="464" xr:uid="{00000000-0005-0000-0000-0000CF010000}"/>
    <cellStyle name="60% - アクセント 5 4" xfId="465" xr:uid="{00000000-0005-0000-0000-0000D0010000}"/>
    <cellStyle name="60% - アクセント 5 4 2" xfId="466" xr:uid="{00000000-0005-0000-0000-0000D1010000}"/>
    <cellStyle name="60% - アクセント 5 5" xfId="467" xr:uid="{00000000-0005-0000-0000-0000D2010000}"/>
    <cellStyle name="60% - アクセント 5 5 2" xfId="468" xr:uid="{00000000-0005-0000-0000-0000D3010000}"/>
    <cellStyle name="60% - アクセント 5 6" xfId="469" xr:uid="{00000000-0005-0000-0000-0000D4010000}"/>
    <cellStyle name="60% - アクセント 5 6 2" xfId="470" xr:uid="{00000000-0005-0000-0000-0000D5010000}"/>
    <cellStyle name="60% - アクセント 5 7" xfId="471" xr:uid="{00000000-0005-0000-0000-0000D6010000}"/>
    <cellStyle name="60% - アクセント 5 7 2" xfId="472" xr:uid="{00000000-0005-0000-0000-0000D7010000}"/>
    <cellStyle name="60% - アクセント 5 8" xfId="473" xr:uid="{00000000-0005-0000-0000-0000D8010000}"/>
    <cellStyle name="60% - アクセント 5 8 2" xfId="474" xr:uid="{00000000-0005-0000-0000-0000D9010000}"/>
    <cellStyle name="60% - アクセント 5 9" xfId="475" xr:uid="{00000000-0005-0000-0000-0000DA010000}"/>
    <cellStyle name="60% - アクセント 5 9 2" xfId="476" xr:uid="{00000000-0005-0000-0000-0000DB010000}"/>
    <cellStyle name="60% - アクセント 6 10" xfId="477" xr:uid="{00000000-0005-0000-0000-0000DC010000}"/>
    <cellStyle name="60% - アクセント 6 10 2" xfId="478" xr:uid="{00000000-0005-0000-0000-0000DD010000}"/>
    <cellStyle name="60% - アクセント 6 11" xfId="479" xr:uid="{00000000-0005-0000-0000-0000DE010000}"/>
    <cellStyle name="60% - アクセント 6 11 2" xfId="480" xr:uid="{00000000-0005-0000-0000-0000DF010000}"/>
    <cellStyle name="60% - アクセント 6 12" xfId="481" xr:uid="{00000000-0005-0000-0000-0000E0010000}"/>
    <cellStyle name="60% - アクセント 6 12 2" xfId="482" xr:uid="{00000000-0005-0000-0000-0000E1010000}"/>
    <cellStyle name="60% - アクセント 6 13" xfId="483" xr:uid="{00000000-0005-0000-0000-0000E2010000}"/>
    <cellStyle name="60% - アクセント 6 13 2" xfId="484" xr:uid="{00000000-0005-0000-0000-0000E3010000}"/>
    <cellStyle name="60% - アクセント 6 14" xfId="485" xr:uid="{00000000-0005-0000-0000-0000E4010000}"/>
    <cellStyle name="60% - アクセント 6 14 2" xfId="486" xr:uid="{00000000-0005-0000-0000-0000E5010000}"/>
    <cellStyle name="60% - アクセント 6 15" xfId="487" xr:uid="{00000000-0005-0000-0000-0000E6010000}"/>
    <cellStyle name="60% - アクセント 6 15 2" xfId="488" xr:uid="{00000000-0005-0000-0000-0000E7010000}"/>
    <cellStyle name="60% - アクセント 6 2" xfId="489" xr:uid="{00000000-0005-0000-0000-0000E8010000}"/>
    <cellStyle name="60% - アクセント 6 2 2" xfId="490" xr:uid="{00000000-0005-0000-0000-0000E9010000}"/>
    <cellStyle name="60% - アクセント 6 3" xfId="491" xr:uid="{00000000-0005-0000-0000-0000EA010000}"/>
    <cellStyle name="60% - アクセント 6 3 2" xfId="492" xr:uid="{00000000-0005-0000-0000-0000EB010000}"/>
    <cellStyle name="60% - アクセント 6 4" xfId="493" xr:uid="{00000000-0005-0000-0000-0000EC010000}"/>
    <cellStyle name="60% - アクセント 6 4 2" xfId="494" xr:uid="{00000000-0005-0000-0000-0000ED010000}"/>
    <cellStyle name="60% - アクセント 6 5" xfId="495" xr:uid="{00000000-0005-0000-0000-0000EE010000}"/>
    <cellStyle name="60% - アクセント 6 5 2" xfId="496" xr:uid="{00000000-0005-0000-0000-0000EF010000}"/>
    <cellStyle name="60% - アクセント 6 6" xfId="497" xr:uid="{00000000-0005-0000-0000-0000F0010000}"/>
    <cellStyle name="60% - アクセント 6 6 2" xfId="498" xr:uid="{00000000-0005-0000-0000-0000F1010000}"/>
    <cellStyle name="60% - アクセント 6 7" xfId="499" xr:uid="{00000000-0005-0000-0000-0000F2010000}"/>
    <cellStyle name="60% - アクセント 6 7 2" xfId="500" xr:uid="{00000000-0005-0000-0000-0000F3010000}"/>
    <cellStyle name="60% - アクセント 6 8" xfId="501" xr:uid="{00000000-0005-0000-0000-0000F4010000}"/>
    <cellStyle name="60% - アクセント 6 8 2" xfId="502" xr:uid="{00000000-0005-0000-0000-0000F5010000}"/>
    <cellStyle name="60% - アクセント 6 9" xfId="503" xr:uid="{00000000-0005-0000-0000-0000F6010000}"/>
    <cellStyle name="60% - アクセント 6 9 2" xfId="504" xr:uid="{00000000-0005-0000-0000-0000F7010000}"/>
    <cellStyle name="アクセント 1 10" xfId="505" xr:uid="{00000000-0005-0000-0000-0000F8010000}"/>
    <cellStyle name="アクセント 1 10 2" xfId="506" xr:uid="{00000000-0005-0000-0000-0000F9010000}"/>
    <cellStyle name="アクセント 1 11" xfId="507" xr:uid="{00000000-0005-0000-0000-0000FA010000}"/>
    <cellStyle name="アクセント 1 11 2" xfId="508" xr:uid="{00000000-0005-0000-0000-0000FB010000}"/>
    <cellStyle name="アクセント 1 12" xfId="509" xr:uid="{00000000-0005-0000-0000-0000FC010000}"/>
    <cellStyle name="アクセント 1 12 2" xfId="510" xr:uid="{00000000-0005-0000-0000-0000FD010000}"/>
    <cellStyle name="アクセント 1 13" xfId="511" xr:uid="{00000000-0005-0000-0000-0000FE010000}"/>
    <cellStyle name="アクセント 1 13 2" xfId="512" xr:uid="{00000000-0005-0000-0000-0000FF010000}"/>
    <cellStyle name="アクセント 1 14" xfId="513" xr:uid="{00000000-0005-0000-0000-000000020000}"/>
    <cellStyle name="アクセント 1 14 2" xfId="514" xr:uid="{00000000-0005-0000-0000-000001020000}"/>
    <cellStyle name="アクセント 1 15" xfId="515" xr:uid="{00000000-0005-0000-0000-000002020000}"/>
    <cellStyle name="アクセント 1 15 2" xfId="516" xr:uid="{00000000-0005-0000-0000-000003020000}"/>
    <cellStyle name="アクセント 1 2" xfId="517" xr:uid="{00000000-0005-0000-0000-000004020000}"/>
    <cellStyle name="アクセント 1 2 2" xfId="518" xr:uid="{00000000-0005-0000-0000-000005020000}"/>
    <cellStyle name="アクセント 1 3" xfId="519" xr:uid="{00000000-0005-0000-0000-000006020000}"/>
    <cellStyle name="アクセント 1 3 2" xfId="520" xr:uid="{00000000-0005-0000-0000-000007020000}"/>
    <cellStyle name="アクセント 1 4" xfId="521" xr:uid="{00000000-0005-0000-0000-000008020000}"/>
    <cellStyle name="アクセント 1 4 2" xfId="522" xr:uid="{00000000-0005-0000-0000-000009020000}"/>
    <cellStyle name="アクセント 1 5" xfId="523" xr:uid="{00000000-0005-0000-0000-00000A020000}"/>
    <cellStyle name="アクセント 1 5 2" xfId="524" xr:uid="{00000000-0005-0000-0000-00000B020000}"/>
    <cellStyle name="アクセント 1 6" xfId="525" xr:uid="{00000000-0005-0000-0000-00000C020000}"/>
    <cellStyle name="アクセント 1 6 2" xfId="526" xr:uid="{00000000-0005-0000-0000-00000D020000}"/>
    <cellStyle name="アクセント 1 7" xfId="527" xr:uid="{00000000-0005-0000-0000-00000E020000}"/>
    <cellStyle name="アクセント 1 7 2" xfId="528" xr:uid="{00000000-0005-0000-0000-00000F020000}"/>
    <cellStyle name="アクセント 1 8" xfId="529" xr:uid="{00000000-0005-0000-0000-000010020000}"/>
    <cellStyle name="アクセント 1 8 2" xfId="530" xr:uid="{00000000-0005-0000-0000-000011020000}"/>
    <cellStyle name="アクセント 1 9" xfId="531" xr:uid="{00000000-0005-0000-0000-000012020000}"/>
    <cellStyle name="アクセント 1 9 2" xfId="532" xr:uid="{00000000-0005-0000-0000-000013020000}"/>
    <cellStyle name="アクセント 2 10" xfId="533" xr:uid="{00000000-0005-0000-0000-000014020000}"/>
    <cellStyle name="アクセント 2 10 2" xfId="534" xr:uid="{00000000-0005-0000-0000-000015020000}"/>
    <cellStyle name="アクセント 2 11" xfId="535" xr:uid="{00000000-0005-0000-0000-000016020000}"/>
    <cellStyle name="アクセント 2 11 2" xfId="536" xr:uid="{00000000-0005-0000-0000-000017020000}"/>
    <cellStyle name="アクセント 2 12" xfId="537" xr:uid="{00000000-0005-0000-0000-000018020000}"/>
    <cellStyle name="アクセント 2 12 2" xfId="538" xr:uid="{00000000-0005-0000-0000-000019020000}"/>
    <cellStyle name="アクセント 2 13" xfId="539" xr:uid="{00000000-0005-0000-0000-00001A020000}"/>
    <cellStyle name="アクセント 2 13 2" xfId="540" xr:uid="{00000000-0005-0000-0000-00001B020000}"/>
    <cellStyle name="アクセント 2 14" xfId="541" xr:uid="{00000000-0005-0000-0000-00001C020000}"/>
    <cellStyle name="アクセント 2 14 2" xfId="542" xr:uid="{00000000-0005-0000-0000-00001D020000}"/>
    <cellStyle name="アクセント 2 15" xfId="543" xr:uid="{00000000-0005-0000-0000-00001E020000}"/>
    <cellStyle name="アクセント 2 15 2" xfId="544" xr:uid="{00000000-0005-0000-0000-00001F020000}"/>
    <cellStyle name="アクセント 2 2" xfId="545" xr:uid="{00000000-0005-0000-0000-000020020000}"/>
    <cellStyle name="アクセント 2 2 2" xfId="546" xr:uid="{00000000-0005-0000-0000-000021020000}"/>
    <cellStyle name="アクセント 2 3" xfId="547" xr:uid="{00000000-0005-0000-0000-000022020000}"/>
    <cellStyle name="アクセント 2 3 2" xfId="548" xr:uid="{00000000-0005-0000-0000-000023020000}"/>
    <cellStyle name="アクセント 2 4" xfId="549" xr:uid="{00000000-0005-0000-0000-000024020000}"/>
    <cellStyle name="アクセント 2 4 2" xfId="550" xr:uid="{00000000-0005-0000-0000-000025020000}"/>
    <cellStyle name="アクセント 2 5" xfId="551" xr:uid="{00000000-0005-0000-0000-000026020000}"/>
    <cellStyle name="アクセント 2 5 2" xfId="552" xr:uid="{00000000-0005-0000-0000-000027020000}"/>
    <cellStyle name="アクセント 2 6" xfId="553" xr:uid="{00000000-0005-0000-0000-000028020000}"/>
    <cellStyle name="アクセント 2 6 2" xfId="554" xr:uid="{00000000-0005-0000-0000-000029020000}"/>
    <cellStyle name="アクセント 2 7" xfId="555" xr:uid="{00000000-0005-0000-0000-00002A020000}"/>
    <cellStyle name="アクセント 2 7 2" xfId="556" xr:uid="{00000000-0005-0000-0000-00002B020000}"/>
    <cellStyle name="アクセント 2 8" xfId="557" xr:uid="{00000000-0005-0000-0000-00002C020000}"/>
    <cellStyle name="アクセント 2 8 2" xfId="558" xr:uid="{00000000-0005-0000-0000-00002D020000}"/>
    <cellStyle name="アクセント 2 9" xfId="559" xr:uid="{00000000-0005-0000-0000-00002E020000}"/>
    <cellStyle name="アクセント 2 9 2" xfId="560" xr:uid="{00000000-0005-0000-0000-00002F020000}"/>
    <cellStyle name="アクセント 3 10" xfId="561" xr:uid="{00000000-0005-0000-0000-000030020000}"/>
    <cellStyle name="アクセント 3 10 2" xfId="562" xr:uid="{00000000-0005-0000-0000-000031020000}"/>
    <cellStyle name="アクセント 3 11" xfId="563" xr:uid="{00000000-0005-0000-0000-000032020000}"/>
    <cellStyle name="アクセント 3 11 2" xfId="564" xr:uid="{00000000-0005-0000-0000-000033020000}"/>
    <cellStyle name="アクセント 3 12" xfId="565" xr:uid="{00000000-0005-0000-0000-000034020000}"/>
    <cellStyle name="アクセント 3 12 2" xfId="566" xr:uid="{00000000-0005-0000-0000-000035020000}"/>
    <cellStyle name="アクセント 3 13" xfId="567" xr:uid="{00000000-0005-0000-0000-000036020000}"/>
    <cellStyle name="アクセント 3 13 2" xfId="568" xr:uid="{00000000-0005-0000-0000-000037020000}"/>
    <cellStyle name="アクセント 3 14" xfId="569" xr:uid="{00000000-0005-0000-0000-000038020000}"/>
    <cellStyle name="アクセント 3 14 2" xfId="570" xr:uid="{00000000-0005-0000-0000-000039020000}"/>
    <cellStyle name="アクセント 3 15" xfId="571" xr:uid="{00000000-0005-0000-0000-00003A020000}"/>
    <cellStyle name="アクセント 3 15 2" xfId="572" xr:uid="{00000000-0005-0000-0000-00003B020000}"/>
    <cellStyle name="アクセント 3 2" xfId="573" xr:uid="{00000000-0005-0000-0000-00003C020000}"/>
    <cellStyle name="アクセント 3 2 2" xfId="574" xr:uid="{00000000-0005-0000-0000-00003D020000}"/>
    <cellStyle name="アクセント 3 3" xfId="575" xr:uid="{00000000-0005-0000-0000-00003E020000}"/>
    <cellStyle name="アクセント 3 3 2" xfId="576" xr:uid="{00000000-0005-0000-0000-00003F020000}"/>
    <cellStyle name="アクセント 3 4" xfId="577" xr:uid="{00000000-0005-0000-0000-000040020000}"/>
    <cellStyle name="アクセント 3 4 2" xfId="578" xr:uid="{00000000-0005-0000-0000-000041020000}"/>
    <cellStyle name="アクセント 3 5" xfId="579" xr:uid="{00000000-0005-0000-0000-000042020000}"/>
    <cellStyle name="アクセント 3 5 2" xfId="580" xr:uid="{00000000-0005-0000-0000-000043020000}"/>
    <cellStyle name="アクセント 3 6" xfId="581" xr:uid="{00000000-0005-0000-0000-000044020000}"/>
    <cellStyle name="アクセント 3 6 2" xfId="582" xr:uid="{00000000-0005-0000-0000-000045020000}"/>
    <cellStyle name="アクセント 3 7" xfId="583" xr:uid="{00000000-0005-0000-0000-000046020000}"/>
    <cellStyle name="アクセント 3 7 2" xfId="584" xr:uid="{00000000-0005-0000-0000-000047020000}"/>
    <cellStyle name="アクセント 3 8" xfId="585" xr:uid="{00000000-0005-0000-0000-000048020000}"/>
    <cellStyle name="アクセント 3 8 2" xfId="586" xr:uid="{00000000-0005-0000-0000-000049020000}"/>
    <cellStyle name="アクセント 3 9" xfId="587" xr:uid="{00000000-0005-0000-0000-00004A020000}"/>
    <cellStyle name="アクセント 3 9 2" xfId="588" xr:uid="{00000000-0005-0000-0000-00004B020000}"/>
    <cellStyle name="アクセント 4 10" xfId="589" xr:uid="{00000000-0005-0000-0000-00004C020000}"/>
    <cellStyle name="アクセント 4 10 2" xfId="590" xr:uid="{00000000-0005-0000-0000-00004D020000}"/>
    <cellStyle name="アクセント 4 11" xfId="591" xr:uid="{00000000-0005-0000-0000-00004E020000}"/>
    <cellStyle name="アクセント 4 11 2" xfId="592" xr:uid="{00000000-0005-0000-0000-00004F020000}"/>
    <cellStyle name="アクセント 4 12" xfId="593" xr:uid="{00000000-0005-0000-0000-000050020000}"/>
    <cellStyle name="アクセント 4 12 2" xfId="594" xr:uid="{00000000-0005-0000-0000-000051020000}"/>
    <cellStyle name="アクセント 4 13" xfId="595" xr:uid="{00000000-0005-0000-0000-000052020000}"/>
    <cellStyle name="アクセント 4 13 2" xfId="596" xr:uid="{00000000-0005-0000-0000-000053020000}"/>
    <cellStyle name="アクセント 4 14" xfId="597" xr:uid="{00000000-0005-0000-0000-000054020000}"/>
    <cellStyle name="アクセント 4 14 2" xfId="598" xr:uid="{00000000-0005-0000-0000-000055020000}"/>
    <cellStyle name="アクセント 4 15" xfId="599" xr:uid="{00000000-0005-0000-0000-000056020000}"/>
    <cellStyle name="アクセント 4 15 2" xfId="600" xr:uid="{00000000-0005-0000-0000-000057020000}"/>
    <cellStyle name="アクセント 4 2" xfId="601" xr:uid="{00000000-0005-0000-0000-000058020000}"/>
    <cellStyle name="アクセント 4 2 2" xfId="602" xr:uid="{00000000-0005-0000-0000-000059020000}"/>
    <cellStyle name="アクセント 4 3" xfId="603" xr:uid="{00000000-0005-0000-0000-00005A020000}"/>
    <cellStyle name="アクセント 4 3 2" xfId="604" xr:uid="{00000000-0005-0000-0000-00005B020000}"/>
    <cellStyle name="アクセント 4 4" xfId="605" xr:uid="{00000000-0005-0000-0000-00005C020000}"/>
    <cellStyle name="アクセント 4 4 2" xfId="606" xr:uid="{00000000-0005-0000-0000-00005D020000}"/>
    <cellStyle name="アクセント 4 5" xfId="607" xr:uid="{00000000-0005-0000-0000-00005E020000}"/>
    <cellStyle name="アクセント 4 5 2" xfId="608" xr:uid="{00000000-0005-0000-0000-00005F020000}"/>
    <cellStyle name="アクセント 4 6" xfId="609" xr:uid="{00000000-0005-0000-0000-000060020000}"/>
    <cellStyle name="アクセント 4 6 2" xfId="610" xr:uid="{00000000-0005-0000-0000-000061020000}"/>
    <cellStyle name="アクセント 4 7" xfId="611" xr:uid="{00000000-0005-0000-0000-000062020000}"/>
    <cellStyle name="アクセント 4 7 2" xfId="612" xr:uid="{00000000-0005-0000-0000-000063020000}"/>
    <cellStyle name="アクセント 4 8" xfId="613" xr:uid="{00000000-0005-0000-0000-000064020000}"/>
    <cellStyle name="アクセント 4 8 2" xfId="614" xr:uid="{00000000-0005-0000-0000-000065020000}"/>
    <cellStyle name="アクセント 4 9" xfId="615" xr:uid="{00000000-0005-0000-0000-000066020000}"/>
    <cellStyle name="アクセント 4 9 2" xfId="616" xr:uid="{00000000-0005-0000-0000-000067020000}"/>
    <cellStyle name="アクセント 5 10" xfId="617" xr:uid="{00000000-0005-0000-0000-000068020000}"/>
    <cellStyle name="アクセント 5 10 2" xfId="618" xr:uid="{00000000-0005-0000-0000-000069020000}"/>
    <cellStyle name="アクセント 5 11" xfId="619" xr:uid="{00000000-0005-0000-0000-00006A020000}"/>
    <cellStyle name="アクセント 5 11 2" xfId="620" xr:uid="{00000000-0005-0000-0000-00006B020000}"/>
    <cellStyle name="アクセント 5 12" xfId="621" xr:uid="{00000000-0005-0000-0000-00006C020000}"/>
    <cellStyle name="アクセント 5 12 2" xfId="622" xr:uid="{00000000-0005-0000-0000-00006D020000}"/>
    <cellStyle name="アクセント 5 13" xfId="623" xr:uid="{00000000-0005-0000-0000-00006E020000}"/>
    <cellStyle name="アクセント 5 13 2" xfId="624" xr:uid="{00000000-0005-0000-0000-00006F020000}"/>
    <cellStyle name="アクセント 5 14" xfId="625" xr:uid="{00000000-0005-0000-0000-000070020000}"/>
    <cellStyle name="アクセント 5 14 2" xfId="626" xr:uid="{00000000-0005-0000-0000-000071020000}"/>
    <cellStyle name="アクセント 5 15" xfId="627" xr:uid="{00000000-0005-0000-0000-000072020000}"/>
    <cellStyle name="アクセント 5 15 2" xfId="628" xr:uid="{00000000-0005-0000-0000-000073020000}"/>
    <cellStyle name="アクセント 5 2" xfId="629" xr:uid="{00000000-0005-0000-0000-000074020000}"/>
    <cellStyle name="アクセント 5 2 2" xfId="630" xr:uid="{00000000-0005-0000-0000-000075020000}"/>
    <cellStyle name="アクセント 5 3" xfId="631" xr:uid="{00000000-0005-0000-0000-000076020000}"/>
    <cellStyle name="アクセント 5 3 2" xfId="632" xr:uid="{00000000-0005-0000-0000-000077020000}"/>
    <cellStyle name="アクセント 5 4" xfId="633" xr:uid="{00000000-0005-0000-0000-000078020000}"/>
    <cellStyle name="アクセント 5 4 2" xfId="634" xr:uid="{00000000-0005-0000-0000-000079020000}"/>
    <cellStyle name="アクセント 5 5" xfId="635" xr:uid="{00000000-0005-0000-0000-00007A020000}"/>
    <cellStyle name="アクセント 5 5 2" xfId="636" xr:uid="{00000000-0005-0000-0000-00007B020000}"/>
    <cellStyle name="アクセント 5 6" xfId="637" xr:uid="{00000000-0005-0000-0000-00007C020000}"/>
    <cellStyle name="アクセント 5 6 2" xfId="638" xr:uid="{00000000-0005-0000-0000-00007D020000}"/>
    <cellStyle name="アクセント 5 7" xfId="639" xr:uid="{00000000-0005-0000-0000-00007E020000}"/>
    <cellStyle name="アクセント 5 7 2" xfId="640" xr:uid="{00000000-0005-0000-0000-00007F020000}"/>
    <cellStyle name="アクセント 5 8" xfId="641" xr:uid="{00000000-0005-0000-0000-000080020000}"/>
    <cellStyle name="アクセント 5 8 2" xfId="642" xr:uid="{00000000-0005-0000-0000-000081020000}"/>
    <cellStyle name="アクセント 5 9" xfId="643" xr:uid="{00000000-0005-0000-0000-000082020000}"/>
    <cellStyle name="アクセント 5 9 2" xfId="644" xr:uid="{00000000-0005-0000-0000-000083020000}"/>
    <cellStyle name="アクセント 6 10" xfId="645" xr:uid="{00000000-0005-0000-0000-000084020000}"/>
    <cellStyle name="アクセント 6 10 2" xfId="646" xr:uid="{00000000-0005-0000-0000-000085020000}"/>
    <cellStyle name="アクセント 6 11" xfId="647" xr:uid="{00000000-0005-0000-0000-000086020000}"/>
    <cellStyle name="アクセント 6 11 2" xfId="648" xr:uid="{00000000-0005-0000-0000-000087020000}"/>
    <cellStyle name="アクセント 6 12" xfId="649" xr:uid="{00000000-0005-0000-0000-000088020000}"/>
    <cellStyle name="アクセント 6 12 2" xfId="650" xr:uid="{00000000-0005-0000-0000-000089020000}"/>
    <cellStyle name="アクセント 6 13" xfId="651" xr:uid="{00000000-0005-0000-0000-00008A020000}"/>
    <cellStyle name="アクセント 6 13 2" xfId="652" xr:uid="{00000000-0005-0000-0000-00008B020000}"/>
    <cellStyle name="アクセント 6 14" xfId="653" xr:uid="{00000000-0005-0000-0000-00008C020000}"/>
    <cellStyle name="アクセント 6 14 2" xfId="654" xr:uid="{00000000-0005-0000-0000-00008D020000}"/>
    <cellStyle name="アクセント 6 15" xfId="655" xr:uid="{00000000-0005-0000-0000-00008E020000}"/>
    <cellStyle name="アクセント 6 15 2" xfId="656" xr:uid="{00000000-0005-0000-0000-00008F020000}"/>
    <cellStyle name="アクセント 6 2" xfId="657" xr:uid="{00000000-0005-0000-0000-000090020000}"/>
    <cellStyle name="アクセント 6 2 2" xfId="658" xr:uid="{00000000-0005-0000-0000-000091020000}"/>
    <cellStyle name="アクセント 6 3" xfId="659" xr:uid="{00000000-0005-0000-0000-000092020000}"/>
    <cellStyle name="アクセント 6 3 2" xfId="660" xr:uid="{00000000-0005-0000-0000-000093020000}"/>
    <cellStyle name="アクセント 6 4" xfId="661" xr:uid="{00000000-0005-0000-0000-000094020000}"/>
    <cellStyle name="アクセント 6 4 2" xfId="662" xr:uid="{00000000-0005-0000-0000-000095020000}"/>
    <cellStyle name="アクセント 6 5" xfId="663" xr:uid="{00000000-0005-0000-0000-000096020000}"/>
    <cellStyle name="アクセント 6 5 2" xfId="664" xr:uid="{00000000-0005-0000-0000-000097020000}"/>
    <cellStyle name="アクセント 6 6" xfId="665" xr:uid="{00000000-0005-0000-0000-000098020000}"/>
    <cellStyle name="アクセント 6 6 2" xfId="666" xr:uid="{00000000-0005-0000-0000-000099020000}"/>
    <cellStyle name="アクセント 6 7" xfId="667" xr:uid="{00000000-0005-0000-0000-00009A020000}"/>
    <cellStyle name="アクセント 6 7 2" xfId="668" xr:uid="{00000000-0005-0000-0000-00009B020000}"/>
    <cellStyle name="アクセント 6 8" xfId="669" xr:uid="{00000000-0005-0000-0000-00009C020000}"/>
    <cellStyle name="アクセント 6 8 2" xfId="670" xr:uid="{00000000-0005-0000-0000-00009D020000}"/>
    <cellStyle name="アクセント 6 9" xfId="671" xr:uid="{00000000-0005-0000-0000-00009E020000}"/>
    <cellStyle name="アクセント 6 9 2" xfId="672" xr:uid="{00000000-0005-0000-0000-00009F020000}"/>
    <cellStyle name="タイトル 10" xfId="673" xr:uid="{00000000-0005-0000-0000-0000A0020000}"/>
    <cellStyle name="タイトル 10 2" xfId="674" xr:uid="{00000000-0005-0000-0000-0000A1020000}"/>
    <cellStyle name="タイトル 11" xfId="675" xr:uid="{00000000-0005-0000-0000-0000A2020000}"/>
    <cellStyle name="タイトル 11 2" xfId="676" xr:uid="{00000000-0005-0000-0000-0000A3020000}"/>
    <cellStyle name="タイトル 12" xfId="677" xr:uid="{00000000-0005-0000-0000-0000A4020000}"/>
    <cellStyle name="タイトル 12 2" xfId="678" xr:uid="{00000000-0005-0000-0000-0000A5020000}"/>
    <cellStyle name="タイトル 13" xfId="679" xr:uid="{00000000-0005-0000-0000-0000A6020000}"/>
    <cellStyle name="タイトル 13 2" xfId="680" xr:uid="{00000000-0005-0000-0000-0000A7020000}"/>
    <cellStyle name="タイトル 14" xfId="681" xr:uid="{00000000-0005-0000-0000-0000A8020000}"/>
    <cellStyle name="タイトル 14 2" xfId="682" xr:uid="{00000000-0005-0000-0000-0000A9020000}"/>
    <cellStyle name="タイトル 15" xfId="683" xr:uid="{00000000-0005-0000-0000-0000AA020000}"/>
    <cellStyle name="タイトル 15 2" xfId="684" xr:uid="{00000000-0005-0000-0000-0000AB020000}"/>
    <cellStyle name="タイトル 2" xfId="685" xr:uid="{00000000-0005-0000-0000-0000AC020000}"/>
    <cellStyle name="タイトル 2 2" xfId="686" xr:uid="{00000000-0005-0000-0000-0000AD020000}"/>
    <cellStyle name="タイトル 3" xfId="687" xr:uid="{00000000-0005-0000-0000-0000AE020000}"/>
    <cellStyle name="タイトル 3 2" xfId="688" xr:uid="{00000000-0005-0000-0000-0000AF020000}"/>
    <cellStyle name="タイトル 4" xfId="689" xr:uid="{00000000-0005-0000-0000-0000B0020000}"/>
    <cellStyle name="タイトル 4 2" xfId="690" xr:uid="{00000000-0005-0000-0000-0000B1020000}"/>
    <cellStyle name="タイトル 5" xfId="691" xr:uid="{00000000-0005-0000-0000-0000B2020000}"/>
    <cellStyle name="タイトル 5 2" xfId="692" xr:uid="{00000000-0005-0000-0000-0000B3020000}"/>
    <cellStyle name="タイトル 6" xfId="693" xr:uid="{00000000-0005-0000-0000-0000B4020000}"/>
    <cellStyle name="タイトル 6 2" xfId="694" xr:uid="{00000000-0005-0000-0000-0000B5020000}"/>
    <cellStyle name="タイトル 7" xfId="695" xr:uid="{00000000-0005-0000-0000-0000B6020000}"/>
    <cellStyle name="タイトル 7 2" xfId="696" xr:uid="{00000000-0005-0000-0000-0000B7020000}"/>
    <cellStyle name="タイトル 8" xfId="697" xr:uid="{00000000-0005-0000-0000-0000B8020000}"/>
    <cellStyle name="タイトル 8 2" xfId="698" xr:uid="{00000000-0005-0000-0000-0000B9020000}"/>
    <cellStyle name="タイトル 9" xfId="699" xr:uid="{00000000-0005-0000-0000-0000BA020000}"/>
    <cellStyle name="タイトル 9 2" xfId="700" xr:uid="{00000000-0005-0000-0000-0000BB020000}"/>
    <cellStyle name="チェック セル 10" xfId="701" xr:uid="{00000000-0005-0000-0000-0000BC020000}"/>
    <cellStyle name="チェック セル 10 2" xfId="702" xr:uid="{00000000-0005-0000-0000-0000BD020000}"/>
    <cellStyle name="チェック セル 11" xfId="703" xr:uid="{00000000-0005-0000-0000-0000BE020000}"/>
    <cellStyle name="チェック セル 11 2" xfId="704" xr:uid="{00000000-0005-0000-0000-0000BF020000}"/>
    <cellStyle name="チェック セル 12" xfId="705" xr:uid="{00000000-0005-0000-0000-0000C0020000}"/>
    <cellStyle name="チェック セル 12 2" xfId="706" xr:uid="{00000000-0005-0000-0000-0000C1020000}"/>
    <cellStyle name="チェック セル 13" xfId="707" xr:uid="{00000000-0005-0000-0000-0000C2020000}"/>
    <cellStyle name="チェック セル 13 2" xfId="708" xr:uid="{00000000-0005-0000-0000-0000C3020000}"/>
    <cellStyle name="チェック セル 14" xfId="709" xr:uid="{00000000-0005-0000-0000-0000C4020000}"/>
    <cellStyle name="チェック セル 14 2" xfId="710" xr:uid="{00000000-0005-0000-0000-0000C5020000}"/>
    <cellStyle name="チェック セル 15" xfId="711" xr:uid="{00000000-0005-0000-0000-0000C6020000}"/>
    <cellStyle name="チェック セル 15 2" xfId="712" xr:uid="{00000000-0005-0000-0000-0000C7020000}"/>
    <cellStyle name="チェック セル 2" xfId="713" xr:uid="{00000000-0005-0000-0000-0000C8020000}"/>
    <cellStyle name="チェック セル 2 2" xfId="714" xr:uid="{00000000-0005-0000-0000-0000C9020000}"/>
    <cellStyle name="チェック セル 3" xfId="715" xr:uid="{00000000-0005-0000-0000-0000CA020000}"/>
    <cellStyle name="チェック セル 3 2" xfId="716" xr:uid="{00000000-0005-0000-0000-0000CB020000}"/>
    <cellStyle name="チェック セル 4" xfId="717" xr:uid="{00000000-0005-0000-0000-0000CC020000}"/>
    <cellStyle name="チェック セル 4 2" xfId="718" xr:uid="{00000000-0005-0000-0000-0000CD020000}"/>
    <cellStyle name="チェック セル 5" xfId="719" xr:uid="{00000000-0005-0000-0000-0000CE020000}"/>
    <cellStyle name="チェック セル 5 2" xfId="720" xr:uid="{00000000-0005-0000-0000-0000CF020000}"/>
    <cellStyle name="チェック セル 6" xfId="721" xr:uid="{00000000-0005-0000-0000-0000D0020000}"/>
    <cellStyle name="チェック セル 6 2" xfId="722" xr:uid="{00000000-0005-0000-0000-0000D1020000}"/>
    <cellStyle name="チェック セル 7" xfId="723" xr:uid="{00000000-0005-0000-0000-0000D2020000}"/>
    <cellStyle name="チェック セル 7 2" xfId="724" xr:uid="{00000000-0005-0000-0000-0000D3020000}"/>
    <cellStyle name="チェック セル 8" xfId="725" xr:uid="{00000000-0005-0000-0000-0000D4020000}"/>
    <cellStyle name="チェック セル 8 2" xfId="726" xr:uid="{00000000-0005-0000-0000-0000D5020000}"/>
    <cellStyle name="チェック セル 9" xfId="727" xr:uid="{00000000-0005-0000-0000-0000D6020000}"/>
    <cellStyle name="チェック セル 9 2" xfId="728" xr:uid="{00000000-0005-0000-0000-0000D7020000}"/>
    <cellStyle name="どちらでもない 10" xfId="729" xr:uid="{00000000-0005-0000-0000-0000D8020000}"/>
    <cellStyle name="どちらでもない 10 2" xfId="730" xr:uid="{00000000-0005-0000-0000-0000D9020000}"/>
    <cellStyle name="どちらでもない 11" xfId="731" xr:uid="{00000000-0005-0000-0000-0000DA020000}"/>
    <cellStyle name="どちらでもない 11 2" xfId="732" xr:uid="{00000000-0005-0000-0000-0000DB020000}"/>
    <cellStyle name="どちらでもない 12" xfId="733" xr:uid="{00000000-0005-0000-0000-0000DC020000}"/>
    <cellStyle name="どちらでもない 12 2" xfId="734" xr:uid="{00000000-0005-0000-0000-0000DD020000}"/>
    <cellStyle name="どちらでもない 13" xfId="735" xr:uid="{00000000-0005-0000-0000-0000DE020000}"/>
    <cellStyle name="どちらでもない 13 2" xfId="736" xr:uid="{00000000-0005-0000-0000-0000DF020000}"/>
    <cellStyle name="どちらでもない 14" xfId="737" xr:uid="{00000000-0005-0000-0000-0000E0020000}"/>
    <cellStyle name="どちらでもない 14 2" xfId="738" xr:uid="{00000000-0005-0000-0000-0000E1020000}"/>
    <cellStyle name="どちらでもない 15" xfId="739" xr:uid="{00000000-0005-0000-0000-0000E2020000}"/>
    <cellStyle name="どちらでもない 15 2" xfId="740" xr:uid="{00000000-0005-0000-0000-0000E3020000}"/>
    <cellStyle name="どちらでもない 2" xfId="741" xr:uid="{00000000-0005-0000-0000-0000E4020000}"/>
    <cellStyle name="どちらでもない 2 2" xfId="742" xr:uid="{00000000-0005-0000-0000-0000E5020000}"/>
    <cellStyle name="どちらでもない 3" xfId="743" xr:uid="{00000000-0005-0000-0000-0000E6020000}"/>
    <cellStyle name="どちらでもない 3 2" xfId="744" xr:uid="{00000000-0005-0000-0000-0000E7020000}"/>
    <cellStyle name="どちらでもない 4" xfId="745" xr:uid="{00000000-0005-0000-0000-0000E8020000}"/>
    <cellStyle name="どちらでもない 4 2" xfId="746" xr:uid="{00000000-0005-0000-0000-0000E9020000}"/>
    <cellStyle name="どちらでもない 5" xfId="747" xr:uid="{00000000-0005-0000-0000-0000EA020000}"/>
    <cellStyle name="どちらでもない 5 2" xfId="748" xr:uid="{00000000-0005-0000-0000-0000EB020000}"/>
    <cellStyle name="どちらでもない 6" xfId="749" xr:uid="{00000000-0005-0000-0000-0000EC020000}"/>
    <cellStyle name="どちらでもない 6 2" xfId="750" xr:uid="{00000000-0005-0000-0000-0000ED020000}"/>
    <cellStyle name="どちらでもない 7" xfId="751" xr:uid="{00000000-0005-0000-0000-0000EE020000}"/>
    <cellStyle name="どちらでもない 7 2" xfId="752" xr:uid="{00000000-0005-0000-0000-0000EF020000}"/>
    <cellStyle name="どちらでもない 8" xfId="753" xr:uid="{00000000-0005-0000-0000-0000F0020000}"/>
    <cellStyle name="どちらでもない 8 2" xfId="754" xr:uid="{00000000-0005-0000-0000-0000F1020000}"/>
    <cellStyle name="どちらでもない 9" xfId="755" xr:uid="{00000000-0005-0000-0000-0000F2020000}"/>
    <cellStyle name="どちらでもない 9 2" xfId="756" xr:uid="{00000000-0005-0000-0000-0000F3020000}"/>
    <cellStyle name="メモ 10" xfId="757" xr:uid="{00000000-0005-0000-0000-0000F4020000}"/>
    <cellStyle name="メモ 10 2" xfId="758" xr:uid="{00000000-0005-0000-0000-0000F5020000}"/>
    <cellStyle name="メモ 11" xfId="759" xr:uid="{00000000-0005-0000-0000-0000F6020000}"/>
    <cellStyle name="メモ 11 2" xfId="760" xr:uid="{00000000-0005-0000-0000-0000F7020000}"/>
    <cellStyle name="メモ 12" xfId="761" xr:uid="{00000000-0005-0000-0000-0000F8020000}"/>
    <cellStyle name="メモ 12 2" xfId="762" xr:uid="{00000000-0005-0000-0000-0000F9020000}"/>
    <cellStyle name="メモ 13" xfId="763" xr:uid="{00000000-0005-0000-0000-0000FA020000}"/>
    <cellStyle name="メモ 13 2" xfId="764" xr:uid="{00000000-0005-0000-0000-0000FB020000}"/>
    <cellStyle name="メモ 14" xfId="765" xr:uid="{00000000-0005-0000-0000-0000FC020000}"/>
    <cellStyle name="メモ 14 2" xfId="766" xr:uid="{00000000-0005-0000-0000-0000FD020000}"/>
    <cellStyle name="メモ 15" xfId="767" xr:uid="{00000000-0005-0000-0000-0000FE020000}"/>
    <cellStyle name="メモ 15 2" xfId="768" xr:uid="{00000000-0005-0000-0000-0000FF020000}"/>
    <cellStyle name="メモ 2" xfId="769" xr:uid="{00000000-0005-0000-0000-000000030000}"/>
    <cellStyle name="メモ 2 2" xfId="770" xr:uid="{00000000-0005-0000-0000-000001030000}"/>
    <cellStyle name="メモ 3" xfId="771" xr:uid="{00000000-0005-0000-0000-000002030000}"/>
    <cellStyle name="メモ 3 2" xfId="772" xr:uid="{00000000-0005-0000-0000-000003030000}"/>
    <cellStyle name="メモ 4" xfId="773" xr:uid="{00000000-0005-0000-0000-000004030000}"/>
    <cellStyle name="メモ 4 2" xfId="774" xr:uid="{00000000-0005-0000-0000-000005030000}"/>
    <cellStyle name="メモ 5" xfId="775" xr:uid="{00000000-0005-0000-0000-000006030000}"/>
    <cellStyle name="メモ 5 2" xfId="776" xr:uid="{00000000-0005-0000-0000-000007030000}"/>
    <cellStyle name="メモ 6" xfId="777" xr:uid="{00000000-0005-0000-0000-000008030000}"/>
    <cellStyle name="メモ 6 2" xfId="778" xr:uid="{00000000-0005-0000-0000-000009030000}"/>
    <cellStyle name="メモ 7" xfId="779" xr:uid="{00000000-0005-0000-0000-00000A030000}"/>
    <cellStyle name="メモ 7 2" xfId="780" xr:uid="{00000000-0005-0000-0000-00000B030000}"/>
    <cellStyle name="メモ 8" xfId="781" xr:uid="{00000000-0005-0000-0000-00000C030000}"/>
    <cellStyle name="メモ 8 2" xfId="782" xr:uid="{00000000-0005-0000-0000-00000D030000}"/>
    <cellStyle name="メモ 9" xfId="783" xr:uid="{00000000-0005-0000-0000-00000E030000}"/>
    <cellStyle name="メモ 9 2" xfId="784" xr:uid="{00000000-0005-0000-0000-00000F030000}"/>
    <cellStyle name="リンク セル 10" xfId="785" xr:uid="{00000000-0005-0000-0000-000010030000}"/>
    <cellStyle name="リンク セル 10 2" xfId="786" xr:uid="{00000000-0005-0000-0000-000011030000}"/>
    <cellStyle name="リンク セル 11" xfId="787" xr:uid="{00000000-0005-0000-0000-000012030000}"/>
    <cellStyle name="リンク セル 11 2" xfId="788" xr:uid="{00000000-0005-0000-0000-000013030000}"/>
    <cellStyle name="リンク セル 12" xfId="789" xr:uid="{00000000-0005-0000-0000-000014030000}"/>
    <cellStyle name="リンク セル 12 2" xfId="790" xr:uid="{00000000-0005-0000-0000-000015030000}"/>
    <cellStyle name="リンク セル 13" xfId="791" xr:uid="{00000000-0005-0000-0000-000016030000}"/>
    <cellStyle name="リンク セル 13 2" xfId="792" xr:uid="{00000000-0005-0000-0000-000017030000}"/>
    <cellStyle name="リンク セル 14" xfId="793" xr:uid="{00000000-0005-0000-0000-000018030000}"/>
    <cellStyle name="リンク セル 14 2" xfId="794" xr:uid="{00000000-0005-0000-0000-000019030000}"/>
    <cellStyle name="リンク セル 15" xfId="795" xr:uid="{00000000-0005-0000-0000-00001A030000}"/>
    <cellStyle name="リンク セル 15 2" xfId="796" xr:uid="{00000000-0005-0000-0000-00001B030000}"/>
    <cellStyle name="リンク セル 2" xfId="797" xr:uid="{00000000-0005-0000-0000-00001C030000}"/>
    <cellStyle name="リンク セル 2 2" xfId="798" xr:uid="{00000000-0005-0000-0000-00001D030000}"/>
    <cellStyle name="リンク セル 3" xfId="799" xr:uid="{00000000-0005-0000-0000-00001E030000}"/>
    <cellStyle name="リンク セル 3 2" xfId="800" xr:uid="{00000000-0005-0000-0000-00001F030000}"/>
    <cellStyle name="リンク セル 4" xfId="801" xr:uid="{00000000-0005-0000-0000-000020030000}"/>
    <cellStyle name="リンク セル 4 2" xfId="802" xr:uid="{00000000-0005-0000-0000-000021030000}"/>
    <cellStyle name="リンク セル 5" xfId="803" xr:uid="{00000000-0005-0000-0000-000022030000}"/>
    <cellStyle name="リンク セル 5 2" xfId="804" xr:uid="{00000000-0005-0000-0000-000023030000}"/>
    <cellStyle name="リンク セル 6" xfId="805" xr:uid="{00000000-0005-0000-0000-000024030000}"/>
    <cellStyle name="リンク セル 6 2" xfId="806" xr:uid="{00000000-0005-0000-0000-000025030000}"/>
    <cellStyle name="リンク セル 7" xfId="807" xr:uid="{00000000-0005-0000-0000-000026030000}"/>
    <cellStyle name="リンク セル 7 2" xfId="808" xr:uid="{00000000-0005-0000-0000-000027030000}"/>
    <cellStyle name="リンク セル 8" xfId="809" xr:uid="{00000000-0005-0000-0000-000028030000}"/>
    <cellStyle name="リンク セル 8 2" xfId="810" xr:uid="{00000000-0005-0000-0000-000029030000}"/>
    <cellStyle name="リンク セル 9" xfId="811" xr:uid="{00000000-0005-0000-0000-00002A030000}"/>
    <cellStyle name="リンク セル 9 2" xfId="812" xr:uid="{00000000-0005-0000-0000-00002B030000}"/>
    <cellStyle name="悪い 10" xfId="813" xr:uid="{00000000-0005-0000-0000-00002C030000}"/>
    <cellStyle name="悪い 10 2" xfId="814" xr:uid="{00000000-0005-0000-0000-00002D030000}"/>
    <cellStyle name="悪い 11" xfId="815" xr:uid="{00000000-0005-0000-0000-00002E030000}"/>
    <cellStyle name="悪い 11 2" xfId="816" xr:uid="{00000000-0005-0000-0000-00002F030000}"/>
    <cellStyle name="悪い 12" xfId="817" xr:uid="{00000000-0005-0000-0000-000030030000}"/>
    <cellStyle name="悪い 12 2" xfId="818" xr:uid="{00000000-0005-0000-0000-000031030000}"/>
    <cellStyle name="悪い 13" xfId="819" xr:uid="{00000000-0005-0000-0000-000032030000}"/>
    <cellStyle name="悪い 13 2" xfId="820" xr:uid="{00000000-0005-0000-0000-000033030000}"/>
    <cellStyle name="悪い 14" xfId="821" xr:uid="{00000000-0005-0000-0000-000034030000}"/>
    <cellStyle name="悪い 14 2" xfId="822" xr:uid="{00000000-0005-0000-0000-000035030000}"/>
    <cellStyle name="悪い 15" xfId="823" xr:uid="{00000000-0005-0000-0000-000036030000}"/>
    <cellStyle name="悪い 15 2" xfId="824" xr:uid="{00000000-0005-0000-0000-000037030000}"/>
    <cellStyle name="悪い 2" xfId="825" xr:uid="{00000000-0005-0000-0000-000038030000}"/>
    <cellStyle name="悪い 2 2" xfId="826" xr:uid="{00000000-0005-0000-0000-000039030000}"/>
    <cellStyle name="悪い 3" xfId="827" xr:uid="{00000000-0005-0000-0000-00003A030000}"/>
    <cellStyle name="悪い 3 2" xfId="828" xr:uid="{00000000-0005-0000-0000-00003B030000}"/>
    <cellStyle name="悪い 4" xfId="829" xr:uid="{00000000-0005-0000-0000-00003C030000}"/>
    <cellStyle name="悪い 4 2" xfId="830" xr:uid="{00000000-0005-0000-0000-00003D030000}"/>
    <cellStyle name="悪い 5" xfId="831" xr:uid="{00000000-0005-0000-0000-00003E030000}"/>
    <cellStyle name="悪い 5 2" xfId="832" xr:uid="{00000000-0005-0000-0000-00003F030000}"/>
    <cellStyle name="悪い 6" xfId="833" xr:uid="{00000000-0005-0000-0000-000040030000}"/>
    <cellStyle name="悪い 6 2" xfId="834" xr:uid="{00000000-0005-0000-0000-000041030000}"/>
    <cellStyle name="悪い 7" xfId="835" xr:uid="{00000000-0005-0000-0000-000042030000}"/>
    <cellStyle name="悪い 7 2" xfId="836" xr:uid="{00000000-0005-0000-0000-000043030000}"/>
    <cellStyle name="悪い 8" xfId="837" xr:uid="{00000000-0005-0000-0000-000044030000}"/>
    <cellStyle name="悪い 8 2" xfId="838" xr:uid="{00000000-0005-0000-0000-000045030000}"/>
    <cellStyle name="悪い 9" xfId="839" xr:uid="{00000000-0005-0000-0000-000046030000}"/>
    <cellStyle name="悪い 9 2" xfId="840" xr:uid="{00000000-0005-0000-0000-000047030000}"/>
    <cellStyle name="計算 10" xfId="841" xr:uid="{00000000-0005-0000-0000-000048030000}"/>
    <cellStyle name="計算 10 2" xfId="842" xr:uid="{00000000-0005-0000-0000-000049030000}"/>
    <cellStyle name="計算 11" xfId="843" xr:uid="{00000000-0005-0000-0000-00004A030000}"/>
    <cellStyle name="計算 11 2" xfId="844" xr:uid="{00000000-0005-0000-0000-00004B030000}"/>
    <cellStyle name="計算 12" xfId="845" xr:uid="{00000000-0005-0000-0000-00004C030000}"/>
    <cellStyle name="計算 12 2" xfId="846" xr:uid="{00000000-0005-0000-0000-00004D030000}"/>
    <cellStyle name="計算 13" xfId="847" xr:uid="{00000000-0005-0000-0000-00004E030000}"/>
    <cellStyle name="計算 13 2" xfId="848" xr:uid="{00000000-0005-0000-0000-00004F030000}"/>
    <cellStyle name="計算 14" xfId="849" xr:uid="{00000000-0005-0000-0000-000050030000}"/>
    <cellStyle name="計算 14 2" xfId="850" xr:uid="{00000000-0005-0000-0000-000051030000}"/>
    <cellStyle name="計算 15" xfId="851" xr:uid="{00000000-0005-0000-0000-000052030000}"/>
    <cellStyle name="計算 15 2" xfId="852" xr:uid="{00000000-0005-0000-0000-000053030000}"/>
    <cellStyle name="計算 2" xfId="853" xr:uid="{00000000-0005-0000-0000-000054030000}"/>
    <cellStyle name="計算 2 2" xfId="854" xr:uid="{00000000-0005-0000-0000-000055030000}"/>
    <cellStyle name="計算 3" xfId="855" xr:uid="{00000000-0005-0000-0000-000056030000}"/>
    <cellStyle name="計算 3 2" xfId="856" xr:uid="{00000000-0005-0000-0000-000057030000}"/>
    <cellStyle name="計算 4" xfId="857" xr:uid="{00000000-0005-0000-0000-000058030000}"/>
    <cellStyle name="計算 4 2" xfId="858" xr:uid="{00000000-0005-0000-0000-000059030000}"/>
    <cellStyle name="計算 5" xfId="859" xr:uid="{00000000-0005-0000-0000-00005A030000}"/>
    <cellStyle name="計算 5 2" xfId="860" xr:uid="{00000000-0005-0000-0000-00005B030000}"/>
    <cellStyle name="計算 6" xfId="861" xr:uid="{00000000-0005-0000-0000-00005C030000}"/>
    <cellStyle name="計算 6 2" xfId="862" xr:uid="{00000000-0005-0000-0000-00005D030000}"/>
    <cellStyle name="計算 7" xfId="863" xr:uid="{00000000-0005-0000-0000-00005E030000}"/>
    <cellStyle name="計算 7 2" xfId="864" xr:uid="{00000000-0005-0000-0000-00005F030000}"/>
    <cellStyle name="計算 8" xfId="865" xr:uid="{00000000-0005-0000-0000-000060030000}"/>
    <cellStyle name="計算 8 2" xfId="866" xr:uid="{00000000-0005-0000-0000-000061030000}"/>
    <cellStyle name="計算 9" xfId="867" xr:uid="{00000000-0005-0000-0000-000062030000}"/>
    <cellStyle name="計算 9 2" xfId="868" xr:uid="{00000000-0005-0000-0000-000063030000}"/>
    <cellStyle name="警告文 10" xfId="869" xr:uid="{00000000-0005-0000-0000-000064030000}"/>
    <cellStyle name="警告文 10 2" xfId="870" xr:uid="{00000000-0005-0000-0000-000065030000}"/>
    <cellStyle name="警告文 11" xfId="871" xr:uid="{00000000-0005-0000-0000-000066030000}"/>
    <cellStyle name="警告文 11 2" xfId="872" xr:uid="{00000000-0005-0000-0000-000067030000}"/>
    <cellStyle name="警告文 12" xfId="873" xr:uid="{00000000-0005-0000-0000-000068030000}"/>
    <cellStyle name="警告文 12 2" xfId="874" xr:uid="{00000000-0005-0000-0000-000069030000}"/>
    <cellStyle name="警告文 13" xfId="875" xr:uid="{00000000-0005-0000-0000-00006A030000}"/>
    <cellStyle name="警告文 13 2" xfId="876" xr:uid="{00000000-0005-0000-0000-00006B030000}"/>
    <cellStyle name="警告文 14" xfId="877" xr:uid="{00000000-0005-0000-0000-00006C030000}"/>
    <cellStyle name="警告文 14 2" xfId="878" xr:uid="{00000000-0005-0000-0000-00006D030000}"/>
    <cellStyle name="警告文 15" xfId="879" xr:uid="{00000000-0005-0000-0000-00006E030000}"/>
    <cellStyle name="警告文 15 2" xfId="880" xr:uid="{00000000-0005-0000-0000-00006F030000}"/>
    <cellStyle name="警告文 2" xfId="881" xr:uid="{00000000-0005-0000-0000-000070030000}"/>
    <cellStyle name="警告文 2 2" xfId="882" xr:uid="{00000000-0005-0000-0000-000071030000}"/>
    <cellStyle name="警告文 3" xfId="883" xr:uid="{00000000-0005-0000-0000-000072030000}"/>
    <cellStyle name="警告文 3 2" xfId="884" xr:uid="{00000000-0005-0000-0000-000073030000}"/>
    <cellStyle name="警告文 4" xfId="885" xr:uid="{00000000-0005-0000-0000-000074030000}"/>
    <cellStyle name="警告文 4 2" xfId="886" xr:uid="{00000000-0005-0000-0000-000075030000}"/>
    <cellStyle name="警告文 5" xfId="887" xr:uid="{00000000-0005-0000-0000-000076030000}"/>
    <cellStyle name="警告文 5 2" xfId="888" xr:uid="{00000000-0005-0000-0000-000077030000}"/>
    <cellStyle name="警告文 6" xfId="889" xr:uid="{00000000-0005-0000-0000-000078030000}"/>
    <cellStyle name="警告文 6 2" xfId="890" xr:uid="{00000000-0005-0000-0000-000079030000}"/>
    <cellStyle name="警告文 7" xfId="891" xr:uid="{00000000-0005-0000-0000-00007A030000}"/>
    <cellStyle name="警告文 7 2" xfId="892" xr:uid="{00000000-0005-0000-0000-00007B030000}"/>
    <cellStyle name="警告文 8" xfId="893" xr:uid="{00000000-0005-0000-0000-00007C030000}"/>
    <cellStyle name="警告文 8 2" xfId="894" xr:uid="{00000000-0005-0000-0000-00007D030000}"/>
    <cellStyle name="警告文 9" xfId="895" xr:uid="{00000000-0005-0000-0000-00007E030000}"/>
    <cellStyle name="警告文 9 2" xfId="896" xr:uid="{00000000-0005-0000-0000-00007F030000}"/>
    <cellStyle name="桁区切り" xfId="897" builtinId="6"/>
    <cellStyle name="桁区切り 2" xfId="898" xr:uid="{00000000-0005-0000-0000-000081030000}"/>
    <cellStyle name="見出し 1 10" xfId="899" xr:uid="{00000000-0005-0000-0000-000082030000}"/>
    <cellStyle name="見出し 1 10 2" xfId="900" xr:uid="{00000000-0005-0000-0000-000083030000}"/>
    <cellStyle name="見出し 1 11" xfId="901" xr:uid="{00000000-0005-0000-0000-000084030000}"/>
    <cellStyle name="見出し 1 11 2" xfId="902" xr:uid="{00000000-0005-0000-0000-000085030000}"/>
    <cellStyle name="見出し 1 12" xfId="903" xr:uid="{00000000-0005-0000-0000-000086030000}"/>
    <cellStyle name="見出し 1 12 2" xfId="904" xr:uid="{00000000-0005-0000-0000-000087030000}"/>
    <cellStyle name="見出し 1 13" xfId="905" xr:uid="{00000000-0005-0000-0000-000088030000}"/>
    <cellStyle name="見出し 1 13 2" xfId="906" xr:uid="{00000000-0005-0000-0000-000089030000}"/>
    <cellStyle name="見出し 1 14" xfId="907" xr:uid="{00000000-0005-0000-0000-00008A030000}"/>
    <cellStyle name="見出し 1 14 2" xfId="908" xr:uid="{00000000-0005-0000-0000-00008B030000}"/>
    <cellStyle name="見出し 1 15" xfId="909" xr:uid="{00000000-0005-0000-0000-00008C030000}"/>
    <cellStyle name="見出し 1 15 2" xfId="910" xr:uid="{00000000-0005-0000-0000-00008D030000}"/>
    <cellStyle name="見出し 1 2" xfId="911" xr:uid="{00000000-0005-0000-0000-00008E030000}"/>
    <cellStyle name="見出し 1 2 2" xfId="912" xr:uid="{00000000-0005-0000-0000-00008F030000}"/>
    <cellStyle name="見出し 1 3" xfId="913" xr:uid="{00000000-0005-0000-0000-000090030000}"/>
    <cellStyle name="見出し 1 3 2" xfId="914" xr:uid="{00000000-0005-0000-0000-000091030000}"/>
    <cellStyle name="見出し 1 4" xfId="915" xr:uid="{00000000-0005-0000-0000-000092030000}"/>
    <cellStyle name="見出し 1 4 2" xfId="916" xr:uid="{00000000-0005-0000-0000-000093030000}"/>
    <cellStyle name="見出し 1 5" xfId="917" xr:uid="{00000000-0005-0000-0000-000094030000}"/>
    <cellStyle name="見出し 1 5 2" xfId="918" xr:uid="{00000000-0005-0000-0000-000095030000}"/>
    <cellStyle name="見出し 1 6" xfId="919" xr:uid="{00000000-0005-0000-0000-000096030000}"/>
    <cellStyle name="見出し 1 6 2" xfId="920" xr:uid="{00000000-0005-0000-0000-000097030000}"/>
    <cellStyle name="見出し 1 7" xfId="921" xr:uid="{00000000-0005-0000-0000-000098030000}"/>
    <cellStyle name="見出し 1 7 2" xfId="922" xr:uid="{00000000-0005-0000-0000-000099030000}"/>
    <cellStyle name="見出し 1 8" xfId="923" xr:uid="{00000000-0005-0000-0000-00009A030000}"/>
    <cellStyle name="見出し 1 8 2" xfId="924" xr:uid="{00000000-0005-0000-0000-00009B030000}"/>
    <cellStyle name="見出し 1 9" xfId="925" xr:uid="{00000000-0005-0000-0000-00009C030000}"/>
    <cellStyle name="見出し 1 9 2" xfId="926" xr:uid="{00000000-0005-0000-0000-00009D030000}"/>
    <cellStyle name="見出し 2 10" xfId="927" xr:uid="{00000000-0005-0000-0000-00009E030000}"/>
    <cellStyle name="見出し 2 10 2" xfId="928" xr:uid="{00000000-0005-0000-0000-00009F030000}"/>
    <cellStyle name="見出し 2 11" xfId="929" xr:uid="{00000000-0005-0000-0000-0000A0030000}"/>
    <cellStyle name="見出し 2 11 2" xfId="930" xr:uid="{00000000-0005-0000-0000-0000A1030000}"/>
    <cellStyle name="見出し 2 12" xfId="931" xr:uid="{00000000-0005-0000-0000-0000A2030000}"/>
    <cellStyle name="見出し 2 12 2" xfId="932" xr:uid="{00000000-0005-0000-0000-0000A3030000}"/>
    <cellStyle name="見出し 2 13" xfId="933" xr:uid="{00000000-0005-0000-0000-0000A4030000}"/>
    <cellStyle name="見出し 2 13 2" xfId="934" xr:uid="{00000000-0005-0000-0000-0000A5030000}"/>
    <cellStyle name="見出し 2 14" xfId="935" xr:uid="{00000000-0005-0000-0000-0000A6030000}"/>
    <cellStyle name="見出し 2 14 2" xfId="936" xr:uid="{00000000-0005-0000-0000-0000A7030000}"/>
    <cellStyle name="見出し 2 15" xfId="937" xr:uid="{00000000-0005-0000-0000-0000A8030000}"/>
    <cellStyle name="見出し 2 15 2" xfId="938" xr:uid="{00000000-0005-0000-0000-0000A9030000}"/>
    <cellStyle name="見出し 2 2" xfId="939" xr:uid="{00000000-0005-0000-0000-0000AA030000}"/>
    <cellStyle name="見出し 2 2 2" xfId="940" xr:uid="{00000000-0005-0000-0000-0000AB030000}"/>
    <cellStyle name="見出し 2 3" xfId="941" xr:uid="{00000000-0005-0000-0000-0000AC030000}"/>
    <cellStyle name="見出し 2 3 2" xfId="942" xr:uid="{00000000-0005-0000-0000-0000AD030000}"/>
    <cellStyle name="見出し 2 4" xfId="943" xr:uid="{00000000-0005-0000-0000-0000AE030000}"/>
    <cellStyle name="見出し 2 4 2" xfId="944" xr:uid="{00000000-0005-0000-0000-0000AF030000}"/>
    <cellStyle name="見出し 2 5" xfId="945" xr:uid="{00000000-0005-0000-0000-0000B0030000}"/>
    <cellStyle name="見出し 2 5 2" xfId="946" xr:uid="{00000000-0005-0000-0000-0000B1030000}"/>
    <cellStyle name="見出し 2 6" xfId="947" xr:uid="{00000000-0005-0000-0000-0000B2030000}"/>
    <cellStyle name="見出し 2 6 2" xfId="948" xr:uid="{00000000-0005-0000-0000-0000B3030000}"/>
    <cellStyle name="見出し 2 7" xfId="949" xr:uid="{00000000-0005-0000-0000-0000B4030000}"/>
    <cellStyle name="見出し 2 7 2" xfId="950" xr:uid="{00000000-0005-0000-0000-0000B5030000}"/>
    <cellStyle name="見出し 2 8" xfId="951" xr:uid="{00000000-0005-0000-0000-0000B6030000}"/>
    <cellStyle name="見出し 2 8 2" xfId="952" xr:uid="{00000000-0005-0000-0000-0000B7030000}"/>
    <cellStyle name="見出し 2 9" xfId="953" xr:uid="{00000000-0005-0000-0000-0000B8030000}"/>
    <cellStyle name="見出し 2 9 2" xfId="954" xr:uid="{00000000-0005-0000-0000-0000B9030000}"/>
    <cellStyle name="見出し 3 10" xfId="955" xr:uid="{00000000-0005-0000-0000-0000BA030000}"/>
    <cellStyle name="見出し 3 10 2" xfId="956" xr:uid="{00000000-0005-0000-0000-0000BB030000}"/>
    <cellStyle name="見出し 3 11" xfId="957" xr:uid="{00000000-0005-0000-0000-0000BC030000}"/>
    <cellStyle name="見出し 3 11 2" xfId="958" xr:uid="{00000000-0005-0000-0000-0000BD030000}"/>
    <cellStyle name="見出し 3 12" xfId="959" xr:uid="{00000000-0005-0000-0000-0000BE030000}"/>
    <cellStyle name="見出し 3 12 2" xfId="960" xr:uid="{00000000-0005-0000-0000-0000BF030000}"/>
    <cellStyle name="見出し 3 13" xfId="961" xr:uid="{00000000-0005-0000-0000-0000C0030000}"/>
    <cellStyle name="見出し 3 13 2" xfId="962" xr:uid="{00000000-0005-0000-0000-0000C1030000}"/>
    <cellStyle name="見出し 3 14" xfId="963" xr:uid="{00000000-0005-0000-0000-0000C2030000}"/>
    <cellStyle name="見出し 3 14 2" xfId="964" xr:uid="{00000000-0005-0000-0000-0000C3030000}"/>
    <cellStyle name="見出し 3 15" xfId="965" xr:uid="{00000000-0005-0000-0000-0000C4030000}"/>
    <cellStyle name="見出し 3 15 2" xfId="966" xr:uid="{00000000-0005-0000-0000-0000C5030000}"/>
    <cellStyle name="見出し 3 2" xfId="967" xr:uid="{00000000-0005-0000-0000-0000C6030000}"/>
    <cellStyle name="見出し 3 2 2" xfId="968" xr:uid="{00000000-0005-0000-0000-0000C7030000}"/>
    <cellStyle name="見出し 3 3" xfId="969" xr:uid="{00000000-0005-0000-0000-0000C8030000}"/>
    <cellStyle name="見出し 3 3 2" xfId="970" xr:uid="{00000000-0005-0000-0000-0000C9030000}"/>
    <cellStyle name="見出し 3 4" xfId="971" xr:uid="{00000000-0005-0000-0000-0000CA030000}"/>
    <cellStyle name="見出し 3 4 2" xfId="972" xr:uid="{00000000-0005-0000-0000-0000CB030000}"/>
    <cellStyle name="見出し 3 5" xfId="973" xr:uid="{00000000-0005-0000-0000-0000CC030000}"/>
    <cellStyle name="見出し 3 5 2" xfId="974" xr:uid="{00000000-0005-0000-0000-0000CD030000}"/>
    <cellStyle name="見出し 3 6" xfId="975" xr:uid="{00000000-0005-0000-0000-0000CE030000}"/>
    <cellStyle name="見出し 3 6 2" xfId="976" xr:uid="{00000000-0005-0000-0000-0000CF030000}"/>
    <cellStyle name="見出し 3 7" xfId="977" xr:uid="{00000000-0005-0000-0000-0000D0030000}"/>
    <cellStyle name="見出し 3 7 2" xfId="978" xr:uid="{00000000-0005-0000-0000-0000D1030000}"/>
    <cellStyle name="見出し 3 8" xfId="979" xr:uid="{00000000-0005-0000-0000-0000D2030000}"/>
    <cellStyle name="見出し 3 8 2" xfId="980" xr:uid="{00000000-0005-0000-0000-0000D3030000}"/>
    <cellStyle name="見出し 3 9" xfId="981" xr:uid="{00000000-0005-0000-0000-0000D4030000}"/>
    <cellStyle name="見出し 3 9 2" xfId="982" xr:uid="{00000000-0005-0000-0000-0000D5030000}"/>
    <cellStyle name="見出し 4 10" xfId="983" xr:uid="{00000000-0005-0000-0000-0000D6030000}"/>
    <cellStyle name="見出し 4 10 2" xfId="984" xr:uid="{00000000-0005-0000-0000-0000D7030000}"/>
    <cellStyle name="見出し 4 11" xfId="985" xr:uid="{00000000-0005-0000-0000-0000D8030000}"/>
    <cellStyle name="見出し 4 11 2" xfId="986" xr:uid="{00000000-0005-0000-0000-0000D9030000}"/>
    <cellStyle name="見出し 4 12" xfId="987" xr:uid="{00000000-0005-0000-0000-0000DA030000}"/>
    <cellStyle name="見出し 4 12 2" xfId="988" xr:uid="{00000000-0005-0000-0000-0000DB030000}"/>
    <cellStyle name="見出し 4 13" xfId="989" xr:uid="{00000000-0005-0000-0000-0000DC030000}"/>
    <cellStyle name="見出し 4 13 2" xfId="990" xr:uid="{00000000-0005-0000-0000-0000DD030000}"/>
    <cellStyle name="見出し 4 14" xfId="991" xr:uid="{00000000-0005-0000-0000-0000DE030000}"/>
    <cellStyle name="見出し 4 14 2" xfId="992" xr:uid="{00000000-0005-0000-0000-0000DF030000}"/>
    <cellStyle name="見出し 4 15" xfId="993" xr:uid="{00000000-0005-0000-0000-0000E0030000}"/>
    <cellStyle name="見出し 4 15 2" xfId="994" xr:uid="{00000000-0005-0000-0000-0000E1030000}"/>
    <cellStyle name="見出し 4 2" xfId="995" xr:uid="{00000000-0005-0000-0000-0000E2030000}"/>
    <cellStyle name="見出し 4 2 2" xfId="996" xr:uid="{00000000-0005-0000-0000-0000E3030000}"/>
    <cellStyle name="見出し 4 3" xfId="997" xr:uid="{00000000-0005-0000-0000-0000E4030000}"/>
    <cellStyle name="見出し 4 3 2" xfId="998" xr:uid="{00000000-0005-0000-0000-0000E5030000}"/>
    <cellStyle name="見出し 4 4" xfId="999" xr:uid="{00000000-0005-0000-0000-0000E6030000}"/>
    <cellStyle name="見出し 4 4 2" xfId="1000" xr:uid="{00000000-0005-0000-0000-0000E7030000}"/>
    <cellStyle name="見出し 4 5" xfId="1001" xr:uid="{00000000-0005-0000-0000-0000E8030000}"/>
    <cellStyle name="見出し 4 5 2" xfId="1002" xr:uid="{00000000-0005-0000-0000-0000E9030000}"/>
    <cellStyle name="見出し 4 6" xfId="1003" xr:uid="{00000000-0005-0000-0000-0000EA030000}"/>
    <cellStyle name="見出し 4 6 2" xfId="1004" xr:uid="{00000000-0005-0000-0000-0000EB030000}"/>
    <cellStyle name="見出し 4 7" xfId="1005" xr:uid="{00000000-0005-0000-0000-0000EC030000}"/>
    <cellStyle name="見出し 4 7 2" xfId="1006" xr:uid="{00000000-0005-0000-0000-0000ED030000}"/>
    <cellStyle name="見出し 4 8" xfId="1007" xr:uid="{00000000-0005-0000-0000-0000EE030000}"/>
    <cellStyle name="見出し 4 8 2" xfId="1008" xr:uid="{00000000-0005-0000-0000-0000EF030000}"/>
    <cellStyle name="見出し 4 9" xfId="1009" xr:uid="{00000000-0005-0000-0000-0000F0030000}"/>
    <cellStyle name="見出し 4 9 2" xfId="1010" xr:uid="{00000000-0005-0000-0000-0000F1030000}"/>
    <cellStyle name="集計 10" xfId="1011" xr:uid="{00000000-0005-0000-0000-0000F2030000}"/>
    <cellStyle name="集計 10 2" xfId="1012" xr:uid="{00000000-0005-0000-0000-0000F3030000}"/>
    <cellStyle name="集計 11" xfId="1013" xr:uid="{00000000-0005-0000-0000-0000F4030000}"/>
    <cellStyle name="集計 11 2" xfId="1014" xr:uid="{00000000-0005-0000-0000-0000F5030000}"/>
    <cellStyle name="集計 12" xfId="1015" xr:uid="{00000000-0005-0000-0000-0000F6030000}"/>
    <cellStyle name="集計 12 2" xfId="1016" xr:uid="{00000000-0005-0000-0000-0000F7030000}"/>
    <cellStyle name="集計 13" xfId="1017" xr:uid="{00000000-0005-0000-0000-0000F8030000}"/>
    <cellStyle name="集計 13 2" xfId="1018" xr:uid="{00000000-0005-0000-0000-0000F9030000}"/>
    <cellStyle name="集計 14" xfId="1019" xr:uid="{00000000-0005-0000-0000-0000FA030000}"/>
    <cellStyle name="集計 14 2" xfId="1020" xr:uid="{00000000-0005-0000-0000-0000FB030000}"/>
    <cellStyle name="集計 15" xfId="1021" xr:uid="{00000000-0005-0000-0000-0000FC030000}"/>
    <cellStyle name="集計 15 2" xfId="1022" xr:uid="{00000000-0005-0000-0000-0000FD030000}"/>
    <cellStyle name="集計 2" xfId="1023" xr:uid="{00000000-0005-0000-0000-0000FE030000}"/>
    <cellStyle name="集計 2 2" xfId="1024" xr:uid="{00000000-0005-0000-0000-0000FF030000}"/>
    <cellStyle name="集計 3" xfId="1025" xr:uid="{00000000-0005-0000-0000-000000040000}"/>
    <cellStyle name="集計 3 2" xfId="1026" xr:uid="{00000000-0005-0000-0000-000001040000}"/>
    <cellStyle name="集計 4" xfId="1027" xr:uid="{00000000-0005-0000-0000-000002040000}"/>
    <cellStyle name="集計 4 2" xfId="1028" xr:uid="{00000000-0005-0000-0000-000003040000}"/>
    <cellStyle name="集計 5" xfId="1029" xr:uid="{00000000-0005-0000-0000-000004040000}"/>
    <cellStyle name="集計 5 2" xfId="1030" xr:uid="{00000000-0005-0000-0000-000005040000}"/>
    <cellStyle name="集計 6" xfId="1031" xr:uid="{00000000-0005-0000-0000-000006040000}"/>
    <cellStyle name="集計 6 2" xfId="1032" xr:uid="{00000000-0005-0000-0000-000007040000}"/>
    <cellStyle name="集計 7" xfId="1033" xr:uid="{00000000-0005-0000-0000-000008040000}"/>
    <cellStyle name="集計 7 2" xfId="1034" xr:uid="{00000000-0005-0000-0000-000009040000}"/>
    <cellStyle name="集計 8" xfId="1035" xr:uid="{00000000-0005-0000-0000-00000A040000}"/>
    <cellStyle name="集計 8 2" xfId="1036" xr:uid="{00000000-0005-0000-0000-00000B040000}"/>
    <cellStyle name="集計 9" xfId="1037" xr:uid="{00000000-0005-0000-0000-00000C040000}"/>
    <cellStyle name="集計 9 2" xfId="1038" xr:uid="{00000000-0005-0000-0000-00000D040000}"/>
    <cellStyle name="出力 10" xfId="1039" xr:uid="{00000000-0005-0000-0000-00000E040000}"/>
    <cellStyle name="出力 10 2" xfId="1040" xr:uid="{00000000-0005-0000-0000-00000F040000}"/>
    <cellStyle name="出力 11" xfId="1041" xr:uid="{00000000-0005-0000-0000-000010040000}"/>
    <cellStyle name="出力 11 2" xfId="1042" xr:uid="{00000000-0005-0000-0000-000011040000}"/>
    <cellStyle name="出力 12" xfId="1043" xr:uid="{00000000-0005-0000-0000-000012040000}"/>
    <cellStyle name="出力 12 2" xfId="1044" xr:uid="{00000000-0005-0000-0000-000013040000}"/>
    <cellStyle name="出力 13" xfId="1045" xr:uid="{00000000-0005-0000-0000-000014040000}"/>
    <cellStyle name="出力 13 2" xfId="1046" xr:uid="{00000000-0005-0000-0000-000015040000}"/>
    <cellStyle name="出力 14" xfId="1047" xr:uid="{00000000-0005-0000-0000-000016040000}"/>
    <cellStyle name="出力 14 2" xfId="1048" xr:uid="{00000000-0005-0000-0000-000017040000}"/>
    <cellStyle name="出力 15" xfId="1049" xr:uid="{00000000-0005-0000-0000-000018040000}"/>
    <cellStyle name="出力 15 2" xfId="1050" xr:uid="{00000000-0005-0000-0000-000019040000}"/>
    <cellStyle name="出力 2" xfId="1051" xr:uid="{00000000-0005-0000-0000-00001A040000}"/>
    <cellStyle name="出力 2 2" xfId="1052" xr:uid="{00000000-0005-0000-0000-00001B040000}"/>
    <cellStyle name="出力 3" xfId="1053" xr:uid="{00000000-0005-0000-0000-00001C040000}"/>
    <cellStyle name="出力 3 2" xfId="1054" xr:uid="{00000000-0005-0000-0000-00001D040000}"/>
    <cellStyle name="出力 4" xfId="1055" xr:uid="{00000000-0005-0000-0000-00001E040000}"/>
    <cellStyle name="出力 4 2" xfId="1056" xr:uid="{00000000-0005-0000-0000-00001F040000}"/>
    <cellStyle name="出力 5" xfId="1057" xr:uid="{00000000-0005-0000-0000-000020040000}"/>
    <cellStyle name="出力 5 2" xfId="1058" xr:uid="{00000000-0005-0000-0000-000021040000}"/>
    <cellStyle name="出力 6" xfId="1059" xr:uid="{00000000-0005-0000-0000-000022040000}"/>
    <cellStyle name="出力 6 2" xfId="1060" xr:uid="{00000000-0005-0000-0000-000023040000}"/>
    <cellStyle name="出力 7" xfId="1061" xr:uid="{00000000-0005-0000-0000-000024040000}"/>
    <cellStyle name="出力 7 2" xfId="1062" xr:uid="{00000000-0005-0000-0000-000025040000}"/>
    <cellStyle name="出力 8" xfId="1063" xr:uid="{00000000-0005-0000-0000-000026040000}"/>
    <cellStyle name="出力 8 2" xfId="1064" xr:uid="{00000000-0005-0000-0000-000027040000}"/>
    <cellStyle name="出力 9" xfId="1065" xr:uid="{00000000-0005-0000-0000-000028040000}"/>
    <cellStyle name="出力 9 2" xfId="1066" xr:uid="{00000000-0005-0000-0000-000029040000}"/>
    <cellStyle name="説明文 10" xfId="1067" xr:uid="{00000000-0005-0000-0000-00002A040000}"/>
    <cellStyle name="説明文 10 2" xfId="1068" xr:uid="{00000000-0005-0000-0000-00002B040000}"/>
    <cellStyle name="説明文 11" xfId="1069" xr:uid="{00000000-0005-0000-0000-00002C040000}"/>
    <cellStyle name="説明文 11 2" xfId="1070" xr:uid="{00000000-0005-0000-0000-00002D040000}"/>
    <cellStyle name="説明文 12" xfId="1071" xr:uid="{00000000-0005-0000-0000-00002E040000}"/>
    <cellStyle name="説明文 12 2" xfId="1072" xr:uid="{00000000-0005-0000-0000-00002F040000}"/>
    <cellStyle name="説明文 13" xfId="1073" xr:uid="{00000000-0005-0000-0000-000030040000}"/>
    <cellStyle name="説明文 13 2" xfId="1074" xr:uid="{00000000-0005-0000-0000-000031040000}"/>
    <cellStyle name="説明文 14" xfId="1075" xr:uid="{00000000-0005-0000-0000-000032040000}"/>
    <cellStyle name="説明文 14 2" xfId="1076" xr:uid="{00000000-0005-0000-0000-000033040000}"/>
    <cellStyle name="説明文 15" xfId="1077" xr:uid="{00000000-0005-0000-0000-000034040000}"/>
    <cellStyle name="説明文 15 2" xfId="1078" xr:uid="{00000000-0005-0000-0000-000035040000}"/>
    <cellStyle name="説明文 2" xfId="1079" xr:uid="{00000000-0005-0000-0000-000036040000}"/>
    <cellStyle name="説明文 2 2" xfId="1080" xr:uid="{00000000-0005-0000-0000-000037040000}"/>
    <cellStyle name="説明文 3" xfId="1081" xr:uid="{00000000-0005-0000-0000-000038040000}"/>
    <cellStyle name="説明文 3 2" xfId="1082" xr:uid="{00000000-0005-0000-0000-000039040000}"/>
    <cellStyle name="説明文 4" xfId="1083" xr:uid="{00000000-0005-0000-0000-00003A040000}"/>
    <cellStyle name="説明文 4 2" xfId="1084" xr:uid="{00000000-0005-0000-0000-00003B040000}"/>
    <cellStyle name="説明文 5" xfId="1085" xr:uid="{00000000-0005-0000-0000-00003C040000}"/>
    <cellStyle name="説明文 5 2" xfId="1086" xr:uid="{00000000-0005-0000-0000-00003D040000}"/>
    <cellStyle name="説明文 6" xfId="1087" xr:uid="{00000000-0005-0000-0000-00003E040000}"/>
    <cellStyle name="説明文 6 2" xfId="1088" xr:uid="{00000000-0005-0000-0000-00003F040000}"/>
    <cellStyle name="説明文 7" xfId="1089" xr:uid="{00000000-0005-0000-0000-000040040000}"/>
    <cellStyle name="説明文 7 2" xfId="1090" xr:uid="{00000000-0005-0000-0000-000041040000}"/>
    <cellStyle name="説明文 8" xfId="1091" xr:uid="{00000000-0005-0000-0000-000042040000}"/>
    <cellStyle name="説明文 8 2" xfId="1092" xr:uid="{00000000-0005-0000-0000-000043040000}"/>
    <cellStyle name="説明文 9" xfId="1093" xr:uid="{00000000-0005-0000-0000-000044040000}"/>
    <cellStyle name="説明文 9 2" xfId="1094" xr:uid="{00000000-0005-0000-0000-000045040000}"/>
    <cellStyle name="入力 10" xfId="1095" xr:uid="{00000000-0005-0000-0000-000046040000}"/>
    <cellStyle name="入力 10 2" xfId="1096" xr:uid="{00000000-0005-0000-0000-000047040000}"/>
    <cellStyle name="入力 11" xfId="1097" xr:uid="{00000000-0005-0000-0000-000048040000}"/>
    <cellStyle name="入力 11 2" xfId="1098" xr:uid="{00000000-0005-0000-0000-000049040000}"/>
    <cellStyle name="入力 12" xfId="1099" xr:uid="{00000000-0005-0000-0000-00004A040000}"/>
    <cellStyle name="入力 12 2" xfId="1100" xr:uid="{00000000-0005-0000-0000-00004B040000}"/>
    <cellStyle name="入力 13" xfId="1101" xr:uid="{00000000-0005-0000-0000-00004C040000}"/>
    <cellStyle name="入力 13 2" xfId="1102" xr:uid="{00000000-0005-0000-0000-00004D040000}"/>
    <cellStyle name="入力 14" xfId="1103" xr:uid="{00000000-0005-0000-0000-00004E040000}"/>
    <cellStyle name="入力 14 2" xfId="1104" xr:uid="{00000000-0005-0000-0000-00004F040000}"/>
    <cellStyle name="入力 15" xfId="1105" xr:uid="{00000000-0005-0000-0000-000050040000}"/>
    <cellStyle name="入力 15 2" xfId="1106" xr:uid="{00000000-0005-0000-0000-000051040000}"/>
    <cellStyle name="入力 2" xfId="1107" xr:uid="{00000000-0005-0000-0000-000052040000}"/>
    <cellStyle name="入力 2 2" xfId="1108" xr:uid="{00000000-0005-0000-0000-000053040000}"/>
    <cellStyle name="入力 3" xfId="1109" xr:uid="{00000000-0005-0000-0000-000054040000}"/>
    <cellStyle name="入力 3 2" xfId="1110" xr:uid="{00000000-0005-0000-0000-000055040000}"/>
    <cellStyle name="入力 4" xfId="1111" xr:uid="{00000000-0005-0000-0000-000056040000}"/>
    <cellStyle name="入力 4 2" xfId="1112" xr:uid="{00000000-0005-0000-0000-000057040000}"/>
    <cellStyle name="入力 5" xfId="1113" xr:uid="{00000000-0005-0000-0000-000058040000}"/>
    <cellStyle name="入力 5 2" xfId="1114" xr:uid="{00000000-0005-0000-0000-000059040000}"/>
    <cellStyle name="入力 6" xfId="1115" xr:uid="{00000000-0005-0000-0000-00005A040000}"/>
    <cellStyle name="入力 6 2" xfId="1116" xr:uid="{00000000-0005-0000-0000-00005B040000}"/>
    <cellStyle name="入力 7" xfId="1117" xr:uid="{00000000-0005-0000-0000-00005C040000}"/>
    <cellStyle name="入力 7 2" xfId="1118" xr:uid="{00000000-0005-0000-0000-00005D040000}"/>
    <cellStyle name="入力 8" xfId="1119" xr:uid="{00000000-0005-0000-0000-00005E040000}"/>
    <cellStyle name="入力 8 2" xfId="1120" xr:uid="{00000000-0005-0000-0000-00005F040000}"/>
    <cellStyle name="入力 9" xfId="1121" xr:uid="{00000000-0005-0000-0000-000060040000}"/>
    <cellStyle name="入力 9 2" xfId="1122" xr:uid="{00000000-0005-0000-0000-000061040000}"/>
    <cellStyle name="標準" xfId="0" builtinId="0"/>
    <cellStyle name="標準 16" xfId="1123" xr:uid="{00000000-0005-0000-0000-000063040000}"/>
    <cellStyle name="標準 2 2" xfId="1124" xr:uid="{00000000-0005-0000-0000-000064040000}"/>
    <cellStyle name="良い 10" xfId="1125" xr:uid="{00000000-0005-0000-0000-000065040000}"/>
    <cellStyle name="良い 10 2" xfId="1126" xr:uid="{00000000-0005-0000-0000-000066040000}"/>
    <cellStyle name="良い 11" xfId="1127" xr:uid="{00000000-0005-0000-0000-000067040000}"/>
    <cellStyle name="良い 11 2" xfId="1128" xr:uid="{00000000-0005-0000-0000-000068040000}"/>
    <cellStyle name="良い 12" xfId="1129" xr:uid="{00000000-0005-0000-0000-000069040000}"/>
    <cellStyle name="良い 12 2" xfId="1130" xr:uid="{00000000-0005-0000-0000-00006A040000}"/>
    <cellStyle name="良い 13" xfId="1131" xr:uid="{00000000-0005-0000-0000-00006B040000}"/>
    <cellStyle name="良い 13 2" xfId="1132" xr:uid="{00000000-0005-0000-0000-00006C040000}"/>
    <cellStyle name="良い 14" xfId="1133" xr:uid="{00000000-0005-0000-0000-00006D040000}"/>
    <cellStyle name="良い 14 2" xfId="1134" xr:uid="{00000000-0005-0000-0000-00006E040000}"/>
    <cellStyle name="良い 15" xfId="1135" xr:uid="{00000000-0005-0000-0000-00006F040000}"/>
    <cellStyle name="良い 15 2" xfId="1136" xr:uid="{00000000-0005-0000-0000-000070040000}"/>
    <cellStyle name="良い 2" xfId="1137" xr:uid="{00000000-0005-0000-0000-000071040000}"/>
    <cellStyle name="良い 2 2" xfId="1138" xr:uid="{00000000-0005-0000-0000-000072040000}"/>
    <cellStyle name="良い 3" xfId="1139" xr:uid="{00000000-0005-0000-0000-000073040000}"/>
    <cellStyle name="良い 3 2" xfId="1140" xr:uid="{00000000-0005-0000-0000-000074040000}"/>
    <cellStyle name="良い 4" xfId="1141" xr:uid="{00000000-0005-0000-0000-000075040000}"/>
    <cellStyle name="良い 4 2" xfId="1142" xr:uid="{00000000-0005-0000-0000-000076040000}"/>
    <cellStyle name="良い 5" xfId="1143" xr:uid="{00000000-0005-0000-0000-000077040000}"/>
    <cellStyle name="良い 5 2" xfId="1144" xr:uid="{00000000-0005-0000-0000-000078040000}"/>
    <cellStyle name="良い 6" xfId="1145" xr:uid="{00000000-0005-0000-0000-000079040000}"/>
    <cellStyle name="良い 6 2" xfId="1146" xr:uid="{00000000-0005-0000-0000-00007A040000}"/>
    <cellStyle name="良い 7" xfId="1147" xr:uid="{00000000-0005-0000-0000-00007B040000}"/>
    <cellStyle name="良い 7 2" xfId="1148" xr:uid="{00000000-0005-0000-0000-00007C040000}"/>
    <cellStyle name="良い 8" xfId="1149" xr:uid="{00000000-0005-0000-0000-00007D040000}"/>
    <cellStyle name="良い 8 2" xfId="1150" xr:uid="{00000000-0005-0000-0000-00007E040000}"/>
    <cellStyle name="良い 9" xfId="1151" xr:uid="{00000000-0005-0000-0000-00007F040000}"/>
    <cellStyle name="良い 9 2" xfId="1152" xr:uid="{00000000-0005-0000-0000-00008004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
  <sheetViews>
    <sheetView tabSelected="1" view="pageBreakPreview" zoomScaleNormal="100" zoomScaleSheetLayoutView="100" workbookViewId="0">
      <selection activeCell="G26" sqref="G26"/>
    </sheetView>
  </sheetViews>
  <sheetFormatPr defaultRowHeight="13.5" x14ac:dyDescent="0.15"/>
  <cols>
    <col min="1" max="1" width="8.625" style="45" customWidth="1"/>
    <col min="2" max="2" width="9.5" style="45" customWidth="1"/>
    <col min="3" max="3" width="9.875" style="45" customWidth="1"/>
    <col min="4" max="4" width="9.25" style="45" customWidth="1"/>
    <col min="5" max="5" width="9.125" style="45" customWidth="1"/>
    <col min="6" max="6" width="10.5" style="45" customWidth="1"/>
    <col min="7" max="7" width="11.5" style="45" customWidth="1"/>
    <col min="8" max="8" width="14.625" style="45" customWidth="1"/>
    <col min="9" max="16384" width="9" style="45"/>
  </cols>
  <sheetData>
    <row r="1" spans="1:8" ht="16.5" customHeight="1" x14ac:dyDescent="0.15"/>
    <row r="2" spans="1:8" ht="16.5" customHeight="1" x14ac:dyDescent="0.15">
      <c r="A2" s="397" t="s">
        <v>310</v>
      </c>
      <c r="B2" s="397"/>
      <c r="C2" s="397"/>
      <c r="D2" s="397"/>
      <c r="E2" s="397"/>
      <c r="F2" s="397"/>
      <c r="G2" s="397"/>
      <c r="H2" s="397"/>
    </row>
    <row r="3" spans="1:8" ht="16.5" customHeight="1" x14ac:dyDescent="0.15">
      <c r="A3" s="45" t="s">
        <v>0</v>
      </c>
      <c r="B3" s="45" t="s">
        <v>1</v>
      </c>
      <c r="C3" s="45" t="s">
        <v>2</v>
      </c>
      <c r="D3" s="45" t="s">
        <v>3</v>
      </c>
      <c r="E3" s="45" t="s">
        <v>2</v>
      </c>
      <c r="F3" s="45" t="s">
        <v>2</v>
      </c>
      <c r="G3" s="45" t="s">
        <v>2</v>
      </c>
    </row>
    <row r="4" spans="1:8" ht="16.5" customHeight="1" x14ac:dyDescent="0.15">
      <c r="C4" s="45" t="s">
        <v>2</v>
      </c>
      <c r="D4" s="45" t="s">
        <v>3</v>
      </c>
      <c r="E4" s="45" t="s">
        <v>2</v>
      </c>
      <c r="H4" s="25" t="s">
        <v>268</v>
      </c>
    </row>
    <row r="5" spans="1:8" ht="16.5" customHeight="1" x14ac:dyDescent="0.15">
      <c r="A5" s="398" t="s">
        <v>4</v>
      </c>
      <c r="B5" s="400" t="s">
        <v>408</v>
      </c>
      <c r="C5" s="401" t="s">
        <v>409</v>
      </c>
      <c r="D5" s="402"/>
      <c r="E5" s="403"/>
      <c r="F5" s="400" t="s">
        <v>410</v>
      </c>
      <c r="G5" s="400" t="s">
        <v>5</v>
      </c>
      <c r="H5" s="400" t="s">
        <v>6</v>
      </c>
    </row>
    <row r="6" spans="1:8" ht="16.5" customHeight="1" x14ac:dyDescent="0.15">
      <c r="A6" s="399"/>
      <c r="B6" s="399"/>
      <c r="C6" s="12" t="s">
        <v>7</v>
      </c>
      <c r="D6" s="11" t="s">
        <v>8</v>
      </c>
      <c r="E6" s="11" t="s">
        <v>9</v>
      </c>
      <c r="F6" s="399"/>
      <c r="G6" s="399"/>
      <c r="H6" s="399"/>
    </row>
    <row r="7" spans="1:8" ht="16.5" customHeight="1" x14ac:dyDescent="0.15">
      <c r="A7" s="1" t="s">
        <v>501</v>
      </c>
      <c r="B7" s="3">
        <v>2513</v>
      </c>
      <c r="C7" s="60">
        <v>12261</v>
      </c>
      <c r="D7" s="61">
        <v>6170</v>
      </c>
      <c r="E7" s="61">
        <v>6091</v>
      </c>
      <c r="F7" s="27">
        <v>4.88</v>
      </c>
      <c r="G7" s="4">
        <v>18.059999999999999</v>
      </c>
      <c r="H7" s="5">
        <v>679</v>
      </c>
    </row>
    <row r="8" spans="1:8" ht="16.5" customHeight="1" x14ac:dyDescent="0.15">
      <c r="A8" s="342" t="s">
        <v>481</v>
      </c>
      <c r="B8" s="62">
        <v>2632</v>
      </c>
      <c r="C8" s="63">
        <v>12708</v>
      </c>
      <c r="D8" s="64">
        <v>6454</v>
      </c>
      <c r="E8" s="64">
        <v>6254</v>
      </c>
      <c r="F8" s="65">
        <v>4.83</v>
      </c>
      <c r="G8" s="66">
        <v>18.059999999999999</v>
      </c>
      <c r="H8" s="67">
        <v>704</v>
      </c>
    </row>
    <row r="9" spans="1:8" ht="16.5" customHeight="1" x14ac:dyDescent="0.15">
      <c r="A9" s="332" t="s">
        <v>502</v>
      </c>
      <c r="B9" s="62">
        <v>2808</v>
      </c>
      <c r="C9" s="63">
        <v>13552</v>
      </c>
      <c r="D9" s="64">
        <v>6853</v>
      </c>
      <c r="E9" s="64">
        <v>6699</v>
      </c>
      <c r="F9" s="65">
        <v>4.83</v>
      </c>
      <c r="G9" s="66">
        <v>18.059999999999999</v>
      </c>
      <c r="H9" s="67">
        <v>750</v>
      </c>
    </row>
    <row r="10" spans="1:8" ht="16.5" customHeight="1" x14ac:dyDescent="0.15">
      <c r="A10" s="343" t="s">
        <v>482</v>
      </c>
      <c r="B10" s="62">
        <v>3170</v>
      </c>
      <c r="C10" s="63">
        <v>16388</v>
      </c>
      <c r="D10" s="64">
        <v>7955</v>
      </c>
      <c r="E10" s="64">
        <v>8433</v>
      </c>
      <c r="F10" s="65">
        <v>5.17</v>
      </c>
      <c r="G10" s="66">
        <v>18.059999999999999</v>
      </c>
      <c r="H10" s="67">
        <v>907</v>
      </c>
    </row>
    <row r="11" spans="1:8" ht="16.5" customHeight="1" x14ac:dyDescent="0.15">
      <c r="A11" s="343" t="s">
        <v>483</v>
      </c>
      <c r="B11" s="62">
        <v>3594</v>
      </c>
      <c r="C11" s="63">
        <v>18556</v>
      </c>
      <c r="D11" s="64">
        <v>9020</v>
      </c>
      <c r="E11" s="64">
        <v>9536</v>
      </c>
      <c r="F11" s="65">
        <v>5.16</v>
      </c>
      <c r="G11" s="66">
        <v>18.059999999999999</v>
      </c>
      <c r="H11" s="49">
        <v>1027</v>
      </c>
    </row>
    <row r="12" spans="1:8" ht="16.5" customHeight="1" x14ac:dyDescent="0.15">
      <c r="A12" s="343" t="s">
        <v>485</v>
      </c>
      <c r="B12" s="62">
        <v>4930</v>
      </c>
      <c r="C12" s="63">
        <v>23616</v>
      </c>
      <c r="D12" s="64">
        <v>11143</v>
      </c>
      <c r="E12" s="64">
        <v>12473</v>
      </c>
      <c r="F12" s="65">
        <v>4.79</v>
      </c>
      <c r="G12" s="66">
        <v>18.059999999999999</v>
      </c>
      <c r="H12" s="49">
        <v>1308</v>
      </c>
    </row>
    <row r="13" spans="1:8" ht="16.5" customHeight="1" x14ac:dyDescent="0.15">
      <c r="A13" s="343" t="s">
        <v>486</v>
      </c>
      <c r="B13" s="62">
        <v>5642</v>
      </c>
      <c r="C13" s="63">
        <v>27263</v>
      </c>
      <c r="D13" s="64">
        <v>13024</v>
      </c>
      <c r="E13" s="64">
        <v>14239</v>
      </c>
      <c r="F13" s="65">
        <v>4.83</v>
      </c>
      <c r="G13" s="66">
        <v>18.059999999999999</v>
      </c>
      <c r="H13" s="49">
        <v>1509</v>
      </c>
    </row>
    <row r="14" spans="1:8" ht="16.5" customHeight="1" x14ac:dyDescent="0.15">
      <c r="A14" s="343" t="s">
        <v>487</v>
      </c>
      <c r="B14" s="62">
        <v>6050</v>
      </c>
      <c r="C14" s="63">
        <v>30118</v>
      </c>
      <c r="D14" s="64">
        <v>14948</v>
      </c>
      <c r="E14" s="64">
        <v>15170</v>
      </c>
      <c r="F14" s="65">
        <v>4.9800000000000004</v>
      </c>
      <c r="G14" s="66">
        <v>18.059999999999999</v>
      </c>
      <c r="H14" s="49">
        <v>1668</v>
      </c>
    </row>
    <row r="15" spans="1:8" ht="16.5" customHeight="1" x14ac:dyDescent="0.15">
      <c r="A15" s="343" t="s">
        <v>488</v>
      </c>
      <c r="B15" s="62">
        <v>7566</v>
      </c>
      <c r="C15" s="63">
        <v>35354</v>
      </c>
      <c r="D15" s="64">
        <v>17111</v>
      </c>
      <c r="E15" s="64">
        <v>18243</v>
      </c>
      <c r="F15" s="65">
        <v>4.67</v>
      </c>
      <c r="G15" s="66">
        <v>18.05</v>
      </c>
      <c r="H15" s="49">
        <v>1958</v>
      </c>
    </row>
    <row r="16" spans="1:8" ht="16.5" customHeight="1" x14ac:dyDescent="0.15">
      <c r="A16" s="343" t="s">
        <v>489</v>
      </c>
      <c r="B16" s="62">
        <v>14290</v>
      </c>
      <c r="C16" s="63">
        <v>57107</v>
      </c>
      <c r="D16" s="64">
        <v>29042</v>
      </c>
      <c r="E16" s="64">
        <v>28065</v>
      </c>
      <c r="F16" s="69">
        <v>4</v>
      </c>
      <c r="G16" s="70">
        <v>18.05</v>
      </c>
      <c r="H16" s="49">
        <v>3163</v>
      </c>
    </row>
    <row r="17" spans="1:8" ht="16.5" customHeight="1" x14ac:dyDescent="0.15">
      <c r="A17" s="343" t="s">
        <v>490</v>
      </c>
      <c r="B17" s="62">
        <v>26341</v>
      </c>
      <c r="C17" s="63">
        <v>93136</v>
      </c>
      <c r="D17" s="64">
        <v>47988</v>
      </c>
      <c r="E17" s="64">
        <v>45148</v>
      </c>
      <c r="F17" s="65">
        <v>3.54</v>
      </c>
      <c r="G17" s="66">
        <v>18.059999999999999</v>
      </c>
      <c r="H17" s="49">
        <v>5158</v>
      </c>
    </row>
    <row r="18" spans="1:8" ht="16.5" customHeight="1" x14ac:dyDescent="0.15">
      <c r="A18" s="343" t="s">
        <v>491</v>
      </c>
      <c r="B18" s="62">
        <v>32721</v>
      </c>
      <c r="C18" s="63">
        <v>110829</v>
      </c>
      <c r="D18" s="64">
        <v>56537</v>
      </c>
      <c r="E18" s="64">
        <v>54292</v>
      </c>
      <c r="F18" s="65">
        <v>3.39</v>
      </c>
      <c r="G18" s="66">
        <v>18.059999999999999</v>
      </c>
      <c r="H18" s="49">
        <v>6137</v>
      </c>
    </row>
    <row r="19" spans="1:8" ht="16.5" customHeight="1" x14ac:dyDescent="0.15">
      <c r="A19" s="343" t="s">
        <v>492</v>
      </c>
      <c r="B19" s="62">
        <v>36500</v>
      </c>
      <c r="C19" s="63">
        <v>116635</v>
      </c>
      <c r="D19" s="64">
        <v>59024</v>
      </c>
      <c r="E19" s="64">
        <v>57611</v>
      </c>
      <c r="F19" s="65">
        <v>3.2</v>
      </c>
      <c r="G19" s="66">
        <v>18.43</v>
      </c>
      <c r="H19" s="49">
        <v>6329</v>
      </c>
    </row>
    <row r="20" spans="1:8" ht="16.5" customHeight="1" x14ac:dyDescent="0.15">
      <c r="A20" s="343" t="s">
        <v>494</v>
      </c>
      <c r="B20" s="62">
        <v>39198</v>
      </c>
      <c r="C20" s="63">
        <v>122441</v>
      </c>
      <c r="D20" s="64">
        <v>61493</v>
      </c>
      <c r="E20" s="64">
        <v>60948</v>
      </c>
      <c r="F20" s="65">
        <v>3.12</v>
      </c>
      <c r="G20" s="66">
        <v>18.43</v>
      </c>
      <c r="H20" s="49">
        <v>6644</v>
      </c>
    </row>
    <row r="21" spans="1:8" ht="16.5" customHeight="1" x14ac:dyDescent="0.15">
      <c r="A21" s="332" t="s">
        <v>504</v>
      </c>
      <c r="B21" s="62">
        <v>42508</v>
      </c>
      <c r="C21" s="63">
        <v>126460</v>
      </c>
      <c r="D21" s="64">
        <v>63764</v>
      </c>
      <c r="E21" s="64">
        <v>62696</v>
      </c>
      <c r="F21" s="65">
        <v>2.97</v>
      </c>
      <c r="G21" s="66">
        <v>18.27</v>
      </c>
      <c r="H21" s="49">
        <v>6922</v>
      </c>
    </row>
    <row r="22" spans="1:8" s="75" customFormat="1" ht="16.5" customHeight="1" x14ac:dyDescent="0.15">
      <c r="A22" s="340" t="s">
        <v>496</v>
      </c>
      <c r="B22" s="71">
        <v>45902</v>
      </c>
      <c r="C22" s="63">
        <v>128838</v>
      </c>
      <c r="D22" s="72">
        <v>64738</v>
      </c>
      <c r="E22" s="72">
        <v>64100</v>
      </c>
      <c r="F22" s="73">
        <v>2.81</v>
      </c>
      <c r="G22" s="70">
        <v>18.27</v>
      </c>
      <c r="H22" s="74">
        <v>7052</v>
      </c>
    </row>
    <row r="23" spans="1:8" s="75" customFormat="1" ht="16.5" customHeight="1" x14ac:dyDescent="0.15">
      <c r="A23" s="340" t="s">
        <v>498</v>
      </c>
      <c r="B23" s="71">
        <v>48127</v>
      </c>
      <c r="C23" s="63">
        <f>SUM(D23:E23)</f>
        <v>128917</v>
      </c>
      <c r="D23" s="72">
        <v>64722</v>
      </c>
      <c r="E23" s="72">
        <v>64195</v>
      </c>
      <c r="F23" s="73">
        <v>2.68</v>
      </c>
      <c r="G23" s="70">
        <v>18.27</v>
      </c>
      <c r="H23" s="74">
        <v>7056</v>
      </c>
    </row>
    <row r="24" spans="1:8" s="81" customFormat="1" ht="16.5" customHeight="1" x14ac:dyDescent="0.15">
      <c r="A24" s="340" t="s">
        <v>500</v>
      </c>
      <c r="B24" s="76">
        <v>49082</v>
      </c>
      <c r="C24" s="63">
        <v>126504</v>
      </c>
      <c r="D24" s="77">
        <v>62840</v>
      </c>
      <c r="E24" s="77">
        <v>63664</v>
      </c>
      <c r="F24" s="78">
        <v>2.58</v>
      </c>
      <c r="G24" s="79">
        <v>18.27</v>
      </c>
      <c r="H24" s="80">
        <v>6924</v>
      </c>
    </row>
    <row r="25" spans="1:8" s="81" customFormat="1" ht="16.5" customHeight="1" x14ac:dyDescent="0.15">
      <c r="A25" s="340" t="s">
        <v>485</v>
      </c>
      <c r="B25" s="77">
        <v>52381</v>
      </c>
      <c r="C25" s="63">
        <v>127534</v>
      </c>
      <c r="D25" s="77">
        <v>63810</v>
      </c>
      <c r="E25" s="77">
        <v>63724</v>
      </c>
      <c r="F25" s="78">
        <v>2.4300000000000002</v>
      </c>
      <c r="G25" s="79">
        <v>18.27</v>
      </c>
      <c r="H25" s="80">
        <v>6980.5</v>
      </c>
    </row>
    <row r="26" spans="1:8" s="81" customFormat="1" ht="16.5" customHeight="1" x14ac:dyDescent="0.15">
      <c r="A26" s="340" t="s">
        <v>479</v>
      </c>
      <c r="B26" s="77">
        <v>51949</v>
      </c>
      <c r="C26" s="63">
        <v>123217</v>
      </c>
      <c r="D26" s="77">
        <v>60302</v>
      </c>
      <c r="E26" s="77">
        <v>62915</v>
      </c>
      <c r="F26" s="78">
        <v>2.3719999999999999</v>
      </c>
      <c r="G26" s="79">
        <v>18.27</v>
      </c>
      <c r="H26" s="80">
        <v>6744</v>
      </c>
    </row>
    <row r="27" spans="1:8" s="81" customFormat="1" ht="16.5" customHeight="1" x14ac:dyDescent="0.15">
      <c r="A27" s="341" t="s">
        <v>480</v>
      </c>
      <c r="B27" s="257">
        <v>52686</v>
      </c>
      <c r="C27" s="82">
        <v>119367</v>
      </c>
      <c r="D27" s="257">
        <v>57939</v>
      </c>
      <c r="E27" s="257">
        <v>61428</v>
      </c>
      <c r="F27" s="258">
        <v>2.27</v>
      </c>
      <c r="G27" s="259">
        <v>18.27</v>
      </c>
      <c r="H27" s="260">
        <v>6533</v>
      </c>
    </row>
    <row r="28" spans="1:8" s="81" customFormat="1" ht="16.5" customHeight="1" x14ac:dyDescent="0.15">
      <c r="A28" s="84"/>
      <c r="B28" s="63"/>
      <c r="C28" s="63"/>
      <c r="D28" s="63"/>
      <c r="E28" s="63"/>
      <c r="F28" s="85"/>
      <c r="G28" s="86"/>
      <c r="H28" s="63"/>
    </row>
    <row r="29" spans="1:8" ht="16.5" customHeight="1" x14ac:dyDescent="0.15">
      <c r="A29" s="45" t="s">
        <v>10</v>
      </c>
      <c r="H29" s="88"/>
    </row>
    <row r="30" spans="1:8" ht="16.5" customHeight="1" x14ac:dyDescent="0.15">
      <c r="A30" s="1" t="s">
        <v>504</v>
      </c>
      <c r="B30" s="89">
        <v>41464</v>
      </c>
      <c r="C30" s="90">
        <v>125172</v>
      </c>
      <c r="D30" s="91">
        <v>63215</v>
      </c>
      <c r="E30" s="91">
        <v>61957</v>
      </c>
      <c r="F30" s="92">
        <f>C30/B30</f>
        <v>3.0188114991317772</v>
      </c>
      <c r="G30" s="92">
        <v>12.5</v>
      </c>
      <c r="H30" s="93">
        <v>10013.799999999999</v>
      </c>
    </row>
    <row r="31" spans="1:8" ht="16.5" customHeight="1" x14ac:dyDescent="0.15">
      <c r="A31" s="340" t="s">
        <v>496</v>
      </c>
      <c r="B31" s="94">
        <v>45409</v>
      </c>
      <c r="C31" s="95">
        <v>127300</v>
      </c>
      <c r="D31" s="96">
        <v>64075</v>
      </c>
      <c r="E31" s="96">
        <v>63225</v>
      </c>
      <c r="F31" s="97">
        <f>C31/B31</f>
        <v>2.8034090158338656</v>
      </c>
      <c r="G31" s="98">
        <v>12.2</v>
      </c>
      <c r="H31" s="99">
        <v>10434</v>
      </c>
    </row>
    <row r="32" spans="1:8" ht="16.5" customHeight="1" x14ac:dyDescent="0.15">
      <c r="A32" s="340" t="s">
        <v>498</v>
      </c>
      <c r="B32" s="94">
        <v>47753</v>
      </c>
      <c r="C32" s="95">
        <v>127240</v>
      </c>
      <c r="D32" s="96">
        <v>64001</v>
      </c>
      <c r="E32" s="96">
        <v>63239</v>
      </c>
      <c r="F32" s="98">
        <f>C32/B32</f>
        <v>2.6645446359391034</v>
      </c>
      <c r="G32" s="100">
        <v>12.14</v>
      </c>
      <c r="H32" s="99">
        <v>10481.1</v>
      </c>
    </row>
    <row r="33" spans="1:8" ht="16.5" customHeight="1" x14ac:dyDescent="0.15">
      <c r="A33" s="340" t="s">
        <v>500</v>
      </c>
      <c r="B33" s="101">
        <v>48728</v>
      </c>
      <c r="C33" s="95">
        <v>124845</v>
      </c>
      <c r="D33" s="102">
        <v>62093</v>
      </c>
      <c r="E33" s="102">
        <v>62752</v>
      </c>
      <c r="F33" s="103">
        <v>2.56</v>
      </c>
      <c r="G33" s="104">
        <v>12.12</v>
      </c>
      <c r="H33" s="105">
        <v>10300</v>
      </c>
    </row>
    <row r="34" spans="1:8" ht="16.5" customHeight="1" x14ac:dyDescent="0.15">
      <c r="A34" s="340" t="s">
        <v>485</v>
      </c>
      <c r="B34" s="101">
        <v>52049</v>
      </c>
      <c r="C34" s="95">
        <v>125855</v>
      </c>
      <c r="D34" s="102">
        <v>63053</v>
      </c>
      <c r="E34" s="102">
        <v>62802</v>
      </c>
      <c r="F34" s="103">
        <v>2.42</v>
      </c>
      <c r="G34" s="104">
        <v>12.12</v>
      </c>
      <c r="H34" s="105">
        <v>10384.1</v>
      </c>
    </row>
    <row r="35" spans="1:8" ht="16.5" customHeight="1" x14ac:dyDescent="0.15">
      <c r="A35" s="340" t="s">
        <v>479</v>
      </c>
      <c r="B35" s="102">
        <v>51613</v>
      </c>
      <c r="C35" s="95">
        <v>121560</v>
      </c>
      <c r="D35" s="102">
        <v>59577</v>
      </c>
      <c r="E35" s="102">
        <v>61983</v>
      </c>
      <c r="F35" s="103">
        <v>2.36</v>
      </c>
      <c r="G35" s="104">
        <v>12.07</v>
      </c>
      <c r="H35" s="105">
        <v>10071</v>
      </c>
    </row>
    <row r="36" spans="1:8" ht="16.5" customHeight="1" x14ac:dyDescent="0.15">
      <c r="A36" s="341" t="s">
        <v>480</v>
      </c>
      <c r="B36" s="261" t="s">
        <v>513</v>
      </c>
      <c r="C36" s="106" t="s">
        <v>510</v>
      </c>
      <c r="D36" s="261" t="s">
        <v>511</v>
      </c>
      <c r="E36" s="261" t="s">
        <v>512</v>
      </c>
      <c r="F36" s="262">
        <v>2.25</v>
      </c>
      <c r="G36" s="358">
        <v>12.49</v>
      </c>
      <c r="H36" s="359">
        <v>9446</v>
      </c>
    </row>
    <row r="37" spans="1:8" ht="16.5" customHeight="1" x14ac:dyDescent="0.15">
      <c r="A37" s="84"/>
      <c r="B37" s="95"/>
      <c r="C37" s="95"/>
      <c r="D37" s="95"/>
      <c r="E37" s="95"/>
      <c r="F37" s="107"/>
      <c r="G37" s="108"/>
      <c r="H37" s="95"/>
    </row>
    <row r="38" spans="1:8" ht="16.5" customHeight="1" x14ac:dyDescent="0.15">
      <c r="A38" s="45" t="s">
        <v>392</v>
      </c>
      <c r="G38" s="45" t="s">
        <v>11</v>
      </c>
      <c r="H38" s="45" t="s">
        <v>2</v>
      </c>
    </row>
    <row r="39" spans="1:8" ht="16.5" customHeight="1" x14ac:dyDescent="0.15">
      <c r="A39" s="45" t="s">
        <v>393</v>
      </c>
      <c r="D39" s="45" t="s">
        <v>305</v>
      </c>
    </row>
    <row r="40" spans="1:8" ht="16.5" customHeight="1" x14ac:dyDescent="0.15">
      <c r="D40" s="45" t="s">
        <v>306</v>
      </c>
    </row>
    <row r="41" spans="1:8" ht="16.5" customHeight="1" x14ac:dyDescent="0.15">
      <c r="D41" s="45" t="s">
        <v>307</v>
      </c>
    </row>
    <row r="46" spans="1:8" x14ac:dyDescent="0.15">
      <c r="A46" s="30"/>
      <c r="B46" s="30"/>
      <c r="C46" s="30"/>
      <c r="D46" s="30"/>
      <c r="E46" s="30"/>
      <c r="F46" s="30"/>
      <c r="G46" s="30"/>
    </row>
    <row r="50" spans="1:8" x14ac:dyDescent="0.15">
      <c r="A50" s="30"/>
      <c r="B50" s="30"/>
      <c r="C50" s="30"/>
      <c r="D50" s="30"/>
      <c r="E50" s="30"/>
      <c r="F50" s="30"/>
      <c r="G50" s="30"/>
      <c r="H50" s="30"/>
    </row>
  </sheetData>
  <mergeCells count="7">
    <mergeCell ref="A2:H2"/>
    <mergeCell ref="A5:A6"/>
    <mergeCell ref="B5:B6"/>
    <mergeCell ref="C5:E5"/>
    <mergeCell ref="F5:F6"/>
    <mergeCell ref="G5:G6"/>
    <mergeCell ref="H5:H6"/>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9"/>
  <sheetViews>
    <sheetView view="pageBreakPreview" topLeftCell="A29" zoomScaleNormal="100" zoomScaleSheetLayoutView="100" workbookViewId="0"/>
  </sheetViews>
  <sheetFormatPr defaultRowHeight="13.5" x14ac:dyDescent="0.15"/>
  <cols>
    <col min="1" max="1" width="20.625" style="45" customWidth="1"/>
    <col min="2" max="10" width="7.625" style="45" customWidth="1"/>
    <col min="11" max="16384" width="9" style="45"/>
  </cols>
  <sheetData>
    <row r="1" spans="1:20" ht="16.5" customHeight="1" x14ac:dyDescent="0.15"/>
    <row r="2" spans="1:20" ht="16.5" customHeight="1" x14ac:dyDescent="0.15">
      <c r="A2" s="397" t="s">
        <v>317</v>
      </c>
      <c r="B2" s="397"/>
      <c r="C2" s="397"/>
      <c r="D2" s="397"/>
      <c r="E2" s="397"/>
      <c r="F2" s="397"/>
      <c r="G2" s="397"/>
      <c r="H2" s="397"/>
      <c r="I2" s="397"/>
      <c r="J2" s="397"/>
    </row>
    <row r="3" spans="1:20" ht="16.5" customHeight="1" x14ac:dyDescent="0.15"/>
    <row r="4" spans="1:20" ht="16.5" customHeight="1" x14ac:dyDescent="0.15">
      <c r="A4" s="45" t="s">
        <v>143</v>
      </c>
      <c r="J4" s="114" t="s">
        <v>268</v>
      </c>
    </row>
    <row r="5" spans="1:20" ht="16.5" customHeight="1" x14ac:dyDescent="0.15">
      <c r="A5" s="398" t="s">
        <v>174</v>
      </c>
      <c r="B5" s="57"/>
      <c r="C5" s="57" t="s">
        <v>175</v>
      </c>
      <c r="D5" s="58"/>
      <c r="E5" s="429" t="s">
        <v>176</v>
      </c>
      <c r="F5" s="430"/>
      <c r="G5" s="431"/>
      <c r="H5" s="429" t="s">
        <v>273</v>
      </c>
      <c r="I5" s="430"/>
      <c r="J5" s="431"/>
      <c r="K5" s="157"/>
      <c r="L5" s="428"/>
      <c r="M5" s="428"/>
      <c r="N5" s="428"/>
      <c r="O5" s="428"/>
      <c r="P5" s="428"/>
      <c r="Q5" s="428"/>
      <c r="R5" s="428"/>
      <c r="S5" s="428"/>
      <c r="T5" s="428"/>
    </row>
    <row r="6" spans="1:20" ht="16.5" customHeight="1" x14ac:dyDescent="0.15">
      <c r="A6" s="399"/>
      <c r="B6" s="16" t="s">
        <v>72</v>
      </c>
      <c r="C6" s="1" t="s">
        <v>146</v>
      </c>
      <c r="D6" s="1" t="s">
        <v>147</v>
      </c>
      <c r="E6" s="158" t="s">
        <v>72</v>
      </c>
      <c r="F6" s="159" t="s">
        <v>146</v>
      </c>
      <c r="G6" s="159" t="s">
        <v>147</v>
      </c>
      <c r="H6" s="158" t="s">
        <v>72</v>
      </c>
      <c r="I6" s="159" t="s">
        <v>146</v>
      </c>
      <c r="J6" s="159" t="s">
        <v>147</v>
      </c>
      <c r="K6" s="157"/>
      <c r="L6" s="84"/>
      <c r="M6" s="157"/>
      <c r="N6" s="157"/>
      <c r="O6" s="84"/>
      <c r="P6" s="157"/>
      <c r="Q6" s="157"/>
      <c r="R6" s="84"/>
      <c r="S6" s="157"/>
      <c r="T6" s="157"/>
    </row>
    <row r="7" spans="1:20" ht="16.5" customHeight="1" x14ac:dyDescent="0.15">
      <c r="A7" s="121" t="s">
        <v>386</v>
      </c>
      <c r="B7" s="87">
        <v>63722</v>
      </c>
      <c r="C7" s="87">
        <v>39942</v>
      </c>
      <c r="D7" s="87">
        <v>23780</v>
      </c>
      <c r="E7" s="60">
        <v>60601</v>
      </c>
      <c r="F7" s="60">
        <v>37437</v>
      </c>
      <c r="G7" s="60">
        <v>23164</v>
      </c>
      <c r="H7" s="60">
        <v>59646</v>
      </c>
      <c r="I7" s="60">
        <v>35882</v>
      </c>
      <c r="J7" s="117">
        <v>23764</v>
      </c>
      <c r="K7" s="63"/>
      <c r="L7" s="63"/>
      <c r="M7" s="63"/>
      <c r="N7" s="63"/>
      <c r="O7" s="63"/>
      <c r="P7" s="63"/>
      <c r="Q7" s="63"/>
      <c r="R7" s="63"/>
      <c r="S7" s="63"/>
      <c r="T7" s="63"/>
    </row>
    <row r="8" spans="1:20" ht="16.5" customHeight="1" x14ac:dyDescent="0.15">
      <c r="A8" s="109"/>
      <c r="B8" s="86"/>
      <c r="C8" s="66"/>
      <c r="D8" s="66"/>
      <c r="E8" s="123"/>
      <c r="F8" s="111"/>
      <c r="G8" s="160"/>
      <c r="H8" s="123"/>
      <c r="I8" s="111"/>
      <c r="J8" s="161"/>
      <c r="K8" s="66"/>
      <c r="L8" s="86"/>
      <c r="M8" s="66"/>
      <c r="N8" s="66"/>
      <c r="O8" s="86"/>
      <c r="P8" s="66"/>
      <c r="Q8" s="66"/>
      <c r="R8" s="86"/>
      <c r="S8" s="66"/>
      <c r="T8" s="66"/>
    </row>
    <row r="9" spans="1:20" ht="16.5" customHeight="1" x14ac:dyDescent="0.15">
      <c r="A9" s="109" t="s">
        <v>177</v>
      </c>
      <c r="B9" s="86">
        <v>201</v>
      </c>
      <c r="C9" s="66">
        <v>168</v>
      </c>
      <c r="D9" s="66">
        <v>33</v>
      </c>
      <c r="E9" s="123">
        <v>110</v>
      </c>
      <c r="F9" s="111">
        <v>89</v>
      </c>
      <c r="G9" s="160">
        <v>21</v>
      </c>
      <c r="H9" s="123">
        <v>154</v>
      </c>
      <c r="I9" s="111">
        <v>127</v>
      </c>
      <c r="J9" s="161">
        <v>27</v>
      </c>
      <c r="K9" s="66"/>
      <c r="L9" s="86"/>
      <c r="M9" s="66"/>
      <c r="N9" s="66"/>
      <c r="O9" s="86"/>
      <c r="P9" s="66"/>
      <c r="Q9" s="66"/>
      <c r="R9" s="86"/>
      <c r="S9" s="66"/>
      <c r="T9" s="66"/>
    </row>
    <row r="10" spans="1:20" ht="16.5" customHeight="1" x14ac:dyDescent="0.15">
      <c r="A10" s="109" t="s">
        <v>159</v>
      </c>
      <c r="B10" s="86">
        <v>3</v>
      </c>
      <c r="C10" s="66">
        <v>3</v>
      </c>
      <c r="D10" s="110" t="s">
        <v>16</v>
      </c>
      <c r="E10" s="123">
        <v>8</v>
      </c>
      <c r="F10" s="111">
        <v>7</v>
      </c>
      <c r="G10" s="160">
        <v>1</v>
      </c>
      <c r="H10" s="123">
        <v>2</v>
      </c>
      <c r="I10" s="111">
        <v>1</v>
      </c>
      <c r="J10" s="161">
        <v>1</v>
      </c>
      <c r="K10" s="66"/>
      <c r="L10" s="86"/>
      <c r="M10" s="66"/>
      <c r="N10" s="66"/>
      <c r="O10" s="86"/>
      <c r="P10" s="66"/>
      <c r="Q10" s="66"/>
      <c r="R10" s="86"/>
      <c r="S10" s="66"/>
      <c r="T10" s="66"/>
    </row>
    <row r="11" spans="1:20" ht="16.5" customHeight="1" x14ac:dyDescent="0.15">
      <c r="A11" s="109" t="s">
        <v>160</v>
      </c>
      <c r="B11" s="86">
        <v>2</v>
      </c>
      <c r="C11" s="66">
        <v>2</v>
      </c>
      <c r="D11" s="110" t="s">
        <v>16</v>
      </c>
      <c r="E11" s="123">
        <v>1</v>
      </c>
      <c r="F11" s="111">
        <v>1</v>
      </c>
      <c r="G11" s="162" t="s">
        <v>16</v>
      </c>
      <c r="H11" s="145" t="s">
        <v>16</v>
      </c>
      <c r="I11" s="44" t="s">
        <v>16</v>
      </c>
      <c r="J11" s="163" t="s">
        <v>16</v>
      </c>
      <c r="K11" s="66"/>
      <c r="L11" s="86"/>
      <c r="M11" s="66"/>
      <c r="N11" s="66"/>
      <c r="O11" s="86"/>
      <c r="P11" s="66"/>
      <c r="Q11" s="66"/>
      <c r="R11" s="86"/>
      <c r="S11" s="66"/>
      <c r="T11" s="66"/>
    </row>
    <row r="12" spans="1:20" ht="16.5" customHeight="1" x14ac:dyDescent="0.15">
      <c r="A12" s="109"/>
      <c r="B12" s="86"/>
      <c r="C12" s="66"/>
      <c r="D12" s="66"/>
      <c r="E12" s="123"/>
      <c r="F12" s="111"/>
      <c r="G12" s="160"/>
      <c r="H12" s="123"/>
      <c r="I12" s="111"/>
      <c r="J12" s="161"/>
      <c r="K12" s="66"/>
      <c r="L12" s="86"/>
      <c r="M12" s="66"/>
      <c r="N12" s="66"/>
      <c r="O12" s="86"/>
      <c r="P12" s="66"/>
      <c r="Q12" s="66"/>
      <c r="R12" s="86"/>
      <c r="S12" s="66"/>
      <c r="T12" s="66"/>
    </row>
    <row r="13" spans="1:20" ht="16.5" customHeight="1" x14ac:dyDescent="0.15">
      <c r="A13" s="109" t="s">
        <v>162</v>
      </c>
      <c r="B13" s="86">
        <v>6</v>
      </c>
      <c r="C13" s="66">
        <v>6</v>
      </c>
      <c r="D13" s="110" t="s">
        <v>16</v>
      </c>
      <c r="E13" s="123">
        <v>5</v>
      </c>
      <c r="F13" s="111">
        <v>4</v>
      </c>
      <c r="G13" s="160">
        <v>1</v>
      </c>
      <c r="H13" s="145" t="s">
        <v>16</v>
      </c>
      <c r="I13" s="44" t="s">
        <v>16</v>
      </c>
      <c r="J13" s="163" t="s">
        <v>16</v>
      </c>
      <c r="K13" s="66"/>
      <c r="L13" s="86"/>
      <c r="M13" s="66"/>
      <c r="N13" s="66"/>
      <c r="O13" s="86"/>
      <c r="P13" s="66"/>
      <c r="Q13" s="66"/>
      <c r="R13" s="86"/>
      <c r="S13" s="66"/>
      <c r="T13" s="66"/>
    </row>
    <row r="14" spans="1:20" ht="16.5" customHeight="1" x14ac:dyDescent="0.15">
      <c r="A14" s="109" t="s">
        <v>163</v>
      </c>
      <c r="B14" s="63">
        <v>7467</v>
      </c>
      <c r="C14" s="64">
        <v>6553</v>
      </c>
      <c r="D14" s="66">
        <v>914</v>
      </c>
      <c r="E14" s="123">
        <v>6726</v>
      </c>
      <c r="F14" s="111">
        <v>5878</v>
      </c>
      <c r="G14" s="160">
        <v>848</v>
      </c>
      <c r="H14" s="123">
        <v>5796</v>
      </c>
      <c r="I14" s="111">
        <v>5086</v>
      </c>
      <c r="J14" s="161">
        <v>710</v>
      </c>
      <c r="K14" s="66"/>
      <c r="L14" s="63"/>
      <c r="M14" s="64"/>
      <c r="N14" s="66"/>
      <c r="O14" s="63"/>
      <c r="P14" s="64"/>
      <c r="Q14" s="66"/>
      <c r="R14" s="63"/>
      <c r="S14" s="64"/>
      <c r="T14" s="66"/>
    </row>
    <row r="15" spans="1:20" ht="16.5" customHeight="1" x14ac:dyDescent="0.15">
      <c r="A15" s="109" t="s">
        <v>164</v>
      </c>
      <c r="B15" s="63">
        <v>18907</v>
      </c>
      <c r="C15" s="64">
        <v>12564</v>
      </c>
      <c r="D15" s="64">
        <v>6343</v>
      </c>
      <c r="E15" s="123">
        <v>16874</v>
      </c>
      <c r="F15" s="111">
        <v>11233</v>
      </c>
      <c r="G15" s="160">
        <v>5641</v>
      </c>
      <c r="H15" s="123">
        <v>14482</v>
      </c>
      <c r="I15" s="111">
        <v>9922</v>
      </c>
      <c r="J15" s="161">
        <v>4560</v>
      </c>
      <c r="K15" s="64"/>
      <c r="L15" s="63"/>
      <c r="M15" s="64"/>
      <c r="N15" s="64"/>
      <c r="O15" s="63"/>
      <c r="P15" s="64"/>
      <c r="Q15" s="64"/>
      <c r="R15" s="63"/>
      <c r="S15" s="64"/>
      <c r="T15" s="64"/>
    </row>
    <row r="16" spans="1:20" ht="16.5" customHeight="1" x14ac:dyDescent="0.15">
      <c r="A16" s="109"/>
      <c r="B16" s="86"/>
      <c r="C16" s="66"/>
      <c r="D16" s="66"/>
      <c r="E16" s="123"/>
      <c r="F16" s="111"/>
      <c r="G16" s="160"/>
      <c r="H16" s="123"/>
      <c r="I16" s="111"/>
      <c r="J16" s="161"/>
      <c r="K16" s="66"/>
      <c r="L16" s="86"/>
      <c r="M16" s="66"/>
      <c r="N16" s="66"/>
      <c r="O16" s="86"/>
      <c r="P16" s="66"/>
      <c r="Q16" s="66"/>
      <c r="R16" s="86"/>
      <c r="S16" s="66"/>
      <c r="T16" s="66"/>
    </row>
    <row r="17" spans="1:20" ht="33" customHeight="1" x14ac:dyDescent="0.15">
      <c r="A17" s="251" t="s">
        <v>390</v>
      </c>
      <c r="B17" s="252">
        <v>395</v>
      </c>
      <c r="C17" s="253">
        <v>348</v>
      </c>
      <c r="D17" s="253">
        <v>47</v>
      </c>
      <c r="E17" s="254">
        <v>414</v>
      </c>
      <c r="F17" s="255">
        <v>355</v>
      </c>
      <c r="G17" s="345">
        <v>59</v>
      </c>
      <c r="H17" s="254">
        <v>276</v>
      </c>
      <c r="I17" s="255">
        <v>254</v>
      </c>
      <c r="J17" s="256">
        <v>22</v>
      </c>
      <c r="K17" s="66"/>
      <c r="L17" s="86"/>
      <c r="M17" s="66"/>
      <c r="N17" s="66"/>
      <c r="O17" s="86"/>
      <c r="P17" s="66"/>
      <c r="Q17" s="66"/>
      <c r="R17" s="86"/>
      <c r="S17" s="66"/>
      <c r="T17" s="66"/>
    </row>
    <row r="18" spans="1:20" ht="16.5" customHeight="1" x14ac:dyDescent="0.15">
      <c r="A18" s="109" t="s">
        <v>167</v>
      </c>
      <c r="B18" s="63">
        <v>5888</v>
      </c>
      <c r="C18" s="64">
        <v>4437</v>
      </c>
      <c r="D18" s="64">
        <v>1451</v>
      </c>
      <c r="E18" s="123">
        <v>5520</v>
      </c>
      <c r="F18" s="111">
        <v>4248</v>
      </c>
      <c r="G18" s="160">
        <v>1272</v>
      </c>
      <c r="H18" s="123">
        <v>6414</v>
      </c>
      <c r="I18" s="111">
        <v>4936</v>
      </c>
      <c r="J18" s="161">
        <v>1478</v>
      </c>
      <c r="K18" s="64"/>
      <c r="L18" s="63"/>
      <c r="M18" s="64"/>
      <c r="N18" s="66"/>
      <c r="O18" s="63"/>
      <c r="P18" s="64"/>
      <c r="Q18" s="66"/>
      <c r="R18" s="63"/>
      <c r="S18" s="64"/>
      <c r="T18" s="66"/>
    </row>
    <row r="19" spans="1:20" ht="16.5" customHeight="1" x14ac:dyDescent="0.15">
      <c r="A19" s="109" t="s">
        <v>168</v>
      </c>
      <c r="B19" s="63">
        <v>14135</v>
      </c>
      <c r="C19" s="64">
        <v>7403</v>
      </c>
      <c r="D19" s="64">
        <v>6732</v>
      </c>
      <c r="E19" s="123">
        <v>12944</v>
      </c>
      <c r="F19" s="111">
        <v>6508</v>
      </c>
      <c r="G19" s="160">
        <v>6436</v>
      </c>
      <c r="H19" s="123">
        <v>13069</v>
      </c>
      <c r="I19" s="111">
        <v>6440</v>
      </c>
      <c r="J19" s="161">
        <v>6629</v>
      </c>
      <c r="K19" s="64"/>
      <c r="L19" s="63"/>
      <c r="M19" s="64"/>
      <c r="N19" s="64"/>
      <c r="O19" s="63"/>
      <c r="P19" s="64"/>
      <c r="Q19" s="64"/>
      <c r="R19" s="63"/>
      <c r="S19" s="64"/>
      <c r="T19" s="64"/>
    </row>
    <row r="20" spans="1:20" ht="16.5" customHeight="1" x14ac:dyDescent="0.15">
      <c r="A20" s="109" t="s">
        <v>169</v>
      </c>
      <c r="B20" s="63">
        <v>1459</v>
      </c>
      <c r="C20" s="66">
        <v>481</v>
      </c>
      <c r="D20" s="66">
        <v>978</v>
      </c>
      <c r="E20" s="123">
        <v>1257</v>
      </c>
      <c r="F20" s="111">
        <v>427</v>
      </c>
      <c r="G20" s="160">
        <v>830</v>
      </c>
      <c r="H20" s="123">
        <v>1060</v>
      </c>
      <c r="I20" s="111">
        <v>337</v>
      </c>
      <c r="J20" s="161">
        <v>723</v>
      </c>
      <c r="K20" s="66"/>
      <c r="L20" s="63"/>
      <c r="M20" s="66"/>
      <c r="N20" s="66"/>
      <c r="O20" s="63"/>
      <c r="P20" s="66"/>
      <c r="Q20" s="66"/>
      <c r="R20" s="63"/>
      <c r="S20" s="66"/>
      <c r="T20" s="66"/>
    </row>
    <row r="21" spans="1:20" ht="16.5" customHeight="1" x14ac:dyDescent="0.15">
      <c r="A21" s="109" t="s">
        <v>170</v>
      </c>
      <c r="B21" s="86">
        <v>795</v>
      </c>
      <c r="C21" s="66">
        <v>477</v>
      </c>
      <c r="D21" s="66">
        <v>318</v>
      </c>
      <c r="E21" s="123">
        <v>866</v>
      </c>
      <c r="F21" s="111">
        <v>511</v>
      </c>
      <c r="G21" s="160">
        <v>355</v>
      </c>
      <c r="H21" s="123">
        <v>1052</v>
      </c>
      <c r="I21" s="111">
        <v>610</v>
      </c>
      <c r="J21" s="161">
        <v>442</v>
      </c>
      <c r="K21" s="66"/>
      <c r="L21" s="86"/>
      <c r="M21" s="66"/>
      <c r="N21" s="66"/>
      <c r="O21" s="86"/>
      <c r="P21" s="66"/>
      <c r="Q21" s="66"/>
      <c r="R21" s="86"/>
      <c r="S21" s="66"/>
      <c r="T21" s="66"/>
    </row>
    <row r="22" spans="1:20" ht="16.5" customHeight="1" x14ac:dyDescent="0.15">
      <c r="A22" s="109" t="s">
        <v>171</v>
      </c>
      <c r="B22" s="63">
        <v>12750</v>
      </c>
      <c r="C22" s="64">
        <v>6312</v>
      </c>
      <c r="D22" s="64">
        <v>6438</v>
      </c>
      <c r="E22" s="123">
        <v>13982</v>
      </c>
      <c r="F22" s="111">
        <v>6837</v>
      </c>
      <c r="G22" s="160">
        <v>7145</v>
      </c>
      <c r="H22" s="123">
        <v>8742</v>
      </c>
      <c r="I22" s="111">
        <v>4826</v>
      </c>
      <c r="J22" s="161">
        <v>3916</v>
      </c>
      <c r="K22" s="64"/>
      <c r="L22" s="63"/>
      <c r="M22" s="64"/>
      <c r="N22" s="64"/>
      <c r="O22" s="63"/>
      <c r="P22" s="64"/>
      <c r="Q22" s="64"/>
      <c r="R22" s="63"/>
      <c r="S22" s="64"/>
      <c r="T22" s="64"/>
    </row>
    <row r="23" spans="1:20" ht="16.5" customHeight="1" x14ac:dyDescent="0.15">
      <c r="A23" s="109" t="s">
        <v>172</v>
      </c>
      <c r="B23" s="63">
        <v>1338</v>
      </c>
      <c r="C23" s="66">
        <v>951</v>
      </c>
      <c r="D23" s="66">
        <v>387</v>
      </c>
      <c r="E23" s="123">
        <v>1227</v>
      </c>
      <c r="F23" s="111">
        <v>940</v>
      </c>
      <c r="G23" s="160">
        <v>287</v>
      </c>
      <c r="H23" s="123">
        <v>1145</v>
      </c>
      <c r="I23" s="111">
        <v>864</v>
      </c>
      <c r="J23" s="161">
        <v>281</v>
      </c>
      <c r="K23" s="66"/>
      <c r="L23" s="63"/>
      <c r="M23" s="66"/>
      <c r="N23" s="66"/>
      <c r="O23" s="63"/>
      <c r="P23" s="66"/>
      <c r="Q23" s="66"/>
      <c r="R23" s="63"/>
      <c r="S23" s="66"/>
      <c r="T23" s="66"/>
    </row>
    <row r="24" spans="1:20" ht="16.5" customHeight="1" x14ac:dyDescent="0.15">
      <c r="A24" s="109" t="s">
        <v>271</v>
      </c>
      <c r="B24" s="110" t="s">
        <v>507</v>
      </c>
      <c r="C24" s="110" t="s">
        <v>507</v>
      </c>
      <c r="D24" s="110" t="s">
        <v>507</v>
      </c>
      <c r="E24" s="110" t="s">
        <v>507</v>
      </c>
      <c r="F24" s="110" t="s">
        <v>507</v>
      </c>
      <c r="G24" s="110" t="s">
        <v>507</v>
      </c>
      <c r="H24" s="123">
        <v>4226</v>
      </c>
      <c r="I24" s="111">
        <v>833</v>
      </c>
      <c r="J24" s="161">
        <v>3393</v>
      </c>
      <c r="K24" s="66"/>
      <c r="L24" s="86"/>
      <c r="M24" s="66"/>
      <c r="N24" s="66"/>
      <c r="O24" s="86"/>
      <c r="P24" s="66"/>
      <c r="Q24" s="66"/>
      <c r="R24" s="86"/>
      <c r="S24" s="66"/>
      <c r="T24" s="66"/>
    </row>
    <row r="25" spans="1:20" ht="16.5" customHeight="1" x14ac:dyDescent="0.15">
      <c r="A25" s="109" t="s">
        <v>272</v>
      </c>
      <c r="B25" s="110" t="s">
        <v>507</v>
      </c>
      <c r="C25" s="110" t="s">
        <v>507</v>
      </c>
      <c r="D25" s="110" t="s">
        <v>507</v>
      </c>
      <c r="E25" s="110" t="s">
        <v>507</v>
      </c>
      <c r="F25" s="110" t="s">
        <v>507</v>
      </c>
      <c r="G25" s="110" t="s">
        <v>507</v>
      </c>
      <c r="H25" s="123">
        <v>1829</v>
      </c>
      <c r="I25" s="111">
        <v>797</v>
      </c>
      <c r="J25" s="161">
        <v>1032</v>
      </c>
      <c r="K25" s="66"/>
      <c r="L25" s="86"/>
      <c r="M25" s="66"/>
      <c r="N25" s="66"/>
      <c r="O25" s="86"/>
      <c r="P25" s="66"/>
      <c r="Q25" s="66"/>
      <c r="R25" s="86"/>
      <c r="S25" s="66"/>
      <c r="T25" s="66"/>
    </row>
    <row r="26" spans="1:20" ht="16.5" customHeight="1" x14ac:dyDescent="0.15">
      <c r="A26" s="109"/>
      <c r="B26" s="86"/>
      <c r="C26" s="66"/>
      <c r="D26" s="66"/>
      <c r="E26" s="123"/>
      <c r="F26" s="111"/>
      <c r="G26" s="160"/>
      <c r="H26" s="123"/>
      <c r="I26" s="111"/>
      <c r="J26" s="161"/>
      <c r="K26" s="66"/>
      <c r="L26" s="86"/>
      <c r="M26" s="66"/>
      <c r="N26" s="66"/>
      <c r="O26" s="86"/>
      <c r="P26" s="66"/>
      <c r="Q26" s="66"/>
      <c r="R26" s="86"/>
      <c r="S26" s="66"/>
      <c r="T26" s="66"/>
    </row>
    <row r="27" spans="1:20" ht="16.5" customHeight="1" x14ac:dyDescent="0.15">
      <c r="A27" s="109" t="s">
        <v>179</v>
      </c>
      <c r="B27" s="86">
        <v>376</v>
      </c>
      <c r="C27" s="66">
        <v>237</v>
      </c>
      <c r="D27" s="66">
        <v>139</v>
      </c>
      <c r="E27" s="123">
        <v>667</v>
      </c>
      <c r="F27" s="111">
        <v>399</v>
      </c>
      <c r="G27" s="160">
        <v>268</v>
      </c>
      <c r="H27" s="123">
        <v>1399</v>
      </c>
      <c r="I27" s="111">
        <v>849</v>
      </c>
      <c r="J27" s="161">
        <v>550</v>
      </c>
      <c r="K27" s="66"/>
      <c r="L27" s="86"/>
      <c r="M27" s="66"/>
      <c r="N27" s="66"/>
      <c r="O27" s="86"/>
      <c r="P27" s="66"/>
      <c r="Q27" s="66"/>
      <c r="R27" s="86"/>
      <c r="S27" s="66"/>
      <c r="T27" s="66"/>
    </row>
    <row r="28" spans="1:20" ht="16.5" customHeight="1" x14ac:dyDescent="0.15">
      <c r="A28" s="164" t="s">
        <v>180</v>
      </c>
      <c r="B28" s="86">
        <v>0.6</v>
      </c>
      <c r="C28" s="66">
        <v>0.6</v>
      </c>
      <c r="D28" s="66">
        <v>0.6</v>
      </c>
      <c r="E28" s="165">
        <f>E27/60601*100</f>
        <v>1.1006419035989505</v>
      </c>
      <c r="F28" s="166">
        <f>F27/37437*100</f>
        <v>1.0657905280871864</v>
      </c>
      <c r="G28" s="167">
        <f>G27/23164*100</f>
        <v>1.1569677085132102</v>
      </c>
      <c r="H28" s="165">
        <v>2.2999999999999998</v>
      </c>
      <c r="I28" s="166">
        <v>2.4</v>
      </c>
      <c r="J28" s="168">
        <v>2.2999999999999998</v>
      </c>
      <c r="K28" s="66"/>
      <c r="L28" s="86"/>
      <c r="M28" s="66"/>
      <c r="N28" s="66"/>
      <c r="O28" s="86"/>
      <c r="P28" s="66"/>
      <c r="Q28" s="66"/>
      <c r="R28" s="86"/>
      <c r="S28" s="66"/>
      <c r="T28" s="66"/>
    </row>
    <row r="29" spans="1:20" ht="16.5" customHeight="1" x14ac:dyDescent="0.15">
      <c r="A29" s="109"/>
      <c r="B29" s="86"/>
      <c r="C29" s="66"/>
      <c r="D29" s="66"/>
      <c r="E29" s="123"/>
      <c r="F29" s="111"/>
      <c r="G29" s="160"/>
      <c r="H29" s="123"/>
      <c r="I29" s="111"/>
      <c r="J29" s="161"/>
      <c r="K29" s="66"/>
      <c r="L29" s="86"/>
      <c r="M29" s="66"/>
      <c r="N29" s="66"/>
      <c r="O29" s="86"/>
      <c r="P29" s="66"/>
      <c r="Q29" s="66"/>
      <c r="R29" s="86"/>
      <c r="S29" s="66"/>
      <c r="T29" s="66"/>
    </row>
    <row r="30" spans="1:20" ht="16.5" customHeight="1" x14ac:dyDescent="0.15">
      <c r="A30" s="109" t="s">
        <v>387</v>
      </c>
      <c r="B30" s="86">
        <v>206</v>
      </c>
      <c r="C30" s="66">
        <v>173</v>
      </c>
      <c r="D30" s="66">
        <v>33</v>
      </c>
      <c r="E30" s="123">
        <v>119</v>
      </c>
      <c r="F30" s="111">
        <v>97</v>
      </c>
      <c r="G30" s="160">
        <v>22</v>
      </c>
      <c r="H30" s="123">
        <v>156</v>
      </c>
      <c r="I30" s="111">
        <v>128</v>
      </c>
      <c r="J30" s="161">
        <v>28</v>
      </c>
      <c r="K30" s="66"/>
      <c r="L30" s="86"/>
      <c r="M30" s="66"/>
      <c r="N30" s="66"/>
      <c r="O30" s="86"/>
      <c r="P30" s="66"/>
      <c r="Q30" s="66"/>
      <c r="R30" s="86"/>
      <c r="S30" s="66"/>
      <c r="T30" s="66"/>
    </row>
    <row r="31" spans="1:20" ht="16.5" customHeight="1" x14ac:dyDescent="0.15">
      <c r="A31" s="164" t="s">
        <v>180</v>
      </c>
      <c r="B31" s="86">
        <v>0.3</v>
      </c>
      <c r="C31" s="66">
        <v>0.4</v>
      </c>
      <c r="D31" s="66">
        <v>0.1</v>
      </c>
      <c r="E31" s="165">
        <f>E30/60601*100</f>
        <v>0.19636639659411562</v>
      </c>
      <c r="F31" s="166">
        <f>F30/37437*100</f>
        <v>0.2591019579560328</v>
      </c>
      <c r="G31" s="167">
        <f>G30/23164*100</f>
        <v>9.4974961146606807E-2</v>
      </c>
      <c r="H31" s="165">
        <v>0.3</v>
      </c>
      <c r="I31" s="166">
        <v>0.3</v>
      </c>
      <c r="J31" s="168">
        <v>0.1</v>
      </c>
      <c r="K31" s="64"/>
      <c r="L31" s="63"/>
      <c r="M31" s="64"/>
      <c r="N31" s="64"/>
      <c r="O31" s="63"/>
      <c r="P31" s="64"/>
      <c r="Q31" s="64"/>
      <c r="R31" s="63"/>
      <c r="S31" s="64"/>
      <c r="T31" s="64"/>
    </row>
    <row r="32" spans="1:20" ht="16.5" customHeight="1" x14ac:dyDescent="0.15">
      <c r="A32" s="68"/>
      <c r="B32" s="86"/>
      <c r="C32" s="66"/>
      <c r="D32" s="66"/>
      <c r="E32" s="123"/>
      <c r="F32" s="111"/>
      <c r="G32" s="160"/>
      <c r="H32" s="123"/>
      <c r="I32" s="111"/>
      <c r="J32" s="161"/>
      <c r="K32" s="66"/>
      <c r="L32" s="86"/>
      <c r="M32" s="66"/>
      <c r="N32" s="66"/>
      <c r="O32" s="86"/>
      <c r="P32" s="66"/>
      <c r="Q32" s="66"/>
      <c r="R32" s="86"/>
      <c r="S32" s="66"/>
      <c r="T32" s="66"/>
    </row>
    <row r="33" spans="1:20" ht="16.5" customHeight="1" x14ac:dyDescent="0.15">
      <c r="A33" s="109" t="s">
        <v>388</v>
      </c>
      <c r="B33" s="63">
        <v>26380</v>
      </c>
      <c r="C33" s="64">
        <v>19123</v>
      </c>
      <c r="D33" s="64">
        <v>7257</v>
      </c>
      <c r="E33" s="123">
        <v>23605</v>
      </c>
      <c r="F33" s="111">
        <v>17115</v>
      </c>
      <c r="G33" s="160">
        <v>6490</v>
      </c>
      <c r="H33" s="123">
        <v>20278</v>
      </c>
      <c r="I33" s="111">
        <v>15008</v>
      </c>
      <c r="J33" s="161">
        <v>5270</v>
      </c>
      <c r="K33" s="66"/>
      <c r="L33" s="86"/>
      <c r="M33" s="66"/>
      <c r="N33" s="66"/>
      <c r="O33" s="86"/>
      <c r="P33" s="66"/>
      <c r="Q33" s="66"/>
      <c r="R33" s="86"/>
      <c r="S33" s="66"/>
      <c r="T33" s="66"/>
    </row>
    <row r="34" spans="1:20" ht="16.5" customHeight="1" x14ac:dyDescent="0.15">
      <c r="A34" s="164" t="s">
        <v>180</v>
      </c>
      <c r="B34" s="86">
        <v>41.4</v>
      </c>
      <c r="C34" s="66">
        <v>47.9</v>
      </c>
      <c r="D34" s="66">
        <v>30.5</v>
      </c>
      <c r="E34" s="165">
        <f>E33/60601*100</f>
        <v>38.951502450454612</v>
      </c>
      <c r="F34" s="166">
        <f>F33/37437*100</f>
        <v>45.716804231108263</v>
      </c>
      <c r="G34" s="167">
        <f>G33/23164*100</f>
        <v>28.017613538249009</v>
      </c>
      <c r="H34" s="165">
        <v>34</v>
      </c>
      <c r="I34" s="166">
        <v>41.8</v>
      </c>
      <c r="J34" s="168">
        <v>22.2</v>
      </c>
      <c r="K34" s="64"/>
      <c r="L34" s="63"/>
      <c r="M34" s="64"/>
      <c r="N34" s="64"/>
      <c r="O34" s="63"/>
      <c r="P34" s="64"/>
      <c r="Q34" s="64"/>
      <c r="R34" s="63"/>
      <c r="S34" s="64"/>
      <c r="T34" s="64"/>
    </row>
    <row r="35" spans="1:20" ht="16.5" customHeight="1" x14ac:dyDescent="0.15">
      <c r="A35" s="68"/>
      <c r="B35" s="86"/>
      <c r="C35" s="66"/>
      <c r="D35" s="66"/>
      <c r="E35" s="123"/>
      <c r="F35" s="111"/>
      <c r="G35" s="160"/>
      <c r="H35" s="123"/>
      <c r="I35" s="111"/>
      <c r="J35" s="161"/>
      <c r="K35" s="66"/>
      <c r="L35" s="86"/>
      <c r="M35" s="66"/>
      <c r="N35" s="66"/>
      <c r="O35" s="86"/>
      <c r="P35" s="66"/>
      <c r="Q35" s="66"/>
      <c r="R35" s="86"/>
      <c r="S35" s="66"/>
      <c r="T35" s="66"/>
    </row>
    <row r="36" spans="1:20" x14ac:dyDescent="0.15">
      <c r="A36" s="109" t="s">
        <v>389</v>
      </c>
      <c r="B36" s="63">
        <v>36760</v>
      </c>
      <c r="C36" s="64">
        <v>20409</v>
      </c>
      <c r="D36" s="64">
        <v>16351</v>
      </c>
      <c r="E36" s="123">
        <v>36210</v>
      </c>
      <c r="F36" s="111">
        <v>19826</v>
      </c>
      <c r="G36" s="160">
        <v>16384</v>
      </c>
      <c r="H36" s="123">
        <v>37813</v>
      </c>
      <c r="I36" s="111">
        <v>19897</v>
      </c>
      <c r="J36" s="161">
        <v>17916</v>
      </c>
    </row>
    <row r="37" spans="1:20" x14ac:dyDescent="0.15">
      <c r="A37" s="170" t="s">
        <v>180</v>
      </c>
      <c r="B37" s="83">
        <v>57.7</v>
      </c>
      <c r="C37" s="88">
        <v>51.1</v>
      </c>
      <c r="D37" s="88">
        <v>68.8</v>
      </c>
      <c r="E37" s="173">
        <v>59.7</v>
      </c>
      <c r="F37" s="174">
        <v>52.9</v>
      </c>
      <c r="G37" s="346">
        <f>G36/23164*100</f>
        <v>70.730443792091179</v>
      </c>
      <c r="H37" s="173">
        <v>63.4</v>
      </c>
      <c r="I37" s="174">
        <v>55.5</v>
      </c>
      <c r="J37" s="175">
        <v>75.400000000000006</v>
      </c>
    </row>
    <row r="38" spans="1:20" x14ac:dyDescent="0.15">
      <c r="A38" s="110"/>
      <c r="B38" s="86"/>
      <c r="C38" s="66"/>
      <c r="D38" s="66"/>
      <c r="E38" s="165"/>
      <c r="F38" s="166"/>
      <c r="G38" s="167"/>
      <c r="H38" s="165"/>
      <c r="I38" s="166"/>
      <c r="J38" s="167"/>
    </row>
    <row r="39" spans="1:20" x14ac:dyDescent="0.15">
      <c r="A39" s="45" t="s">
        <v>509</v>
      </c>
    </row>
  </sheetData>
  <mergeCells count="7">
    <mergeCell ref="A2:J2"/>
    <mergeCell ref="O5:Q5"/>
    <mergeCell ref="R5:T5"/>
    <mergeCell ref="A5:A6"/>
    <mergeCell ref="H5:J5"/>
    <mergeCell ref="L5:N5"/>
    <mergeCell ref="E5:G5"/>
  </mergeCells>
  <phoneticPr fontId="2"/>
  <pageMargins left="0.78740157480314965" right="0.39370078740157483" top="0.98425196850393704" bottom="0.98425196850393704" header="0.51181102362204722" footer="0.51181102362204722"/>
  <pageSetup paperSize="9" fitToWidth="0"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44"/>
  <sheetViews>
    <sheetView view="pageBreakPreview" zoomScaleNormal="100" zoomScaleSheetLayoutView="100" workbookViewId="0"/>
  </sheetViews>
  <sheetFormatPr defaultRowHeight="13.5" x14ac:dyDescent="0.15"/>
  <cols>
    <col min="1" max="1" width="31" style="45" customWidth="1"/>
    <col min="2" max="7" width="7.625" style="45" customWidth="1"/>
    <col min="8" max="10" width="7.25" style="45" customWidth="1"/>
    <col min="11" max="16384" width="9" style="45"/>
  </cols>
  <sheetData>
    <row r="1" spans="1:15" ht="16.5" customHeight="1" x14ac:dyDescent="0.15"/>
    <row r="2" spans="1:15" ht="16.5" customHeight="1" x14ac:dyDescent="0.15">
      <c r="A2" s="397" t="s">
        <v>318</v>
      </c>
      <c r="B2" s="397"/>
      <c r="C2" s="397"/>
      <c r="D2" s="397"/>
      <c r="E2" s="397"/>
      <c r="F2" s="397"/>
      <c r="G2" s="397"/>
    </row>
    <row r="3" spans="1:15" ht="16.5" customHeight="1" x14ac:dyDescent="0.15"/>
    <row r="4" spans="1:15" ht="16.5" customHeight="1" x14ac:dyDescent="0.15">
      <c r="A4" s="45" t="s">
        <v>143</v>
      </c>
      <c r="C4" s="88"/>
      <c r="D4" s="114"/>
      <c r="G4" s="25"/>
      <c r="J4" s="25" t="s">
        <v>268</v>
      </c>
    </row>
    <row r="5" spans="1:15" ht="16.5" customHeight="1" x14ac:dyDescent="0.15">
      <c r="A5" s="398" t="s">
        <v>174</v>
      </c>
      <c r="B5" s="56"/>
      <c r="C5" s="56" t="s">
        <v>302</v>
      </c>
      <c r="D5" s="58"/>
      <c r="E5" s="56"/>
      <c r="F5" s="56" t="s">
        <v>467</v>
      </c>
      <c r="G5" s="58"/>
      <c r="H5" s="402" t="s">
        <v>508</v>
      </c>
      <c r="I5" s="402"/>
      <c r="J5" s="403"/>
      <c r="K5" s="66"/>
      <c r="L5" s="66"/>
      <c r="M5" s="428"/>
      <c r="N5" s="428"/>
      <c r="O5" s="428"/>
    </row>
    <row r="6" spans="1:15" ht="16.5" customHeight="1" x14ac:dyDescent="0.15">
      <c r="A6" s="399"/>
      <c r="B6" s="14" t="s">
        <v>72</v>
      </c>
      <c r="C6" s="1" t="s">
        <v>146</v>
      </c>
      <c r="D6" s="1" t="s">
        <v>147</v>
      </c>
      <c r="E6" s="14" t="s">
        <v>72</v>
      </c>
      <c r="F6" s="1" t="s">
        <v>146</v>
      </c>
      <c r="G6" s="1" t="s">
        <v>147</v>
      </c>
      <c r="H6" s="16" t="s">
        <v>72</v>
      </c>
      <c r="I6" s="1" t="s">
        <v>146</v>
      </c>
      <c r="J6" s="1" t="s">
        <v>147</v>
      </c>
      <c r="K6" s="157"/>
      <c r="L6" s="157"/>
      <c r="M6" s="84"/>
      <c r="N6" s="157"/>
      <c r="O6" s="157"/>
    </row>
    <row r="7" spans="1:15" ht="16.5" customHeight="1" x14ac:dyDescent="0.15">
      <c r="A7" s="121" t="s">
        <v>391</v>
      </c>
      <c r="B7" s="137">
        <v>55578</v>
      </c>
      <c r="C7" s="87">
        <v>32680</v>
      </c>
      <c r="D7" s="87">
        <v>22898</v>
      </c>
      <c r="E7" s="87">
        <f>SUM(F7:G7)</f>
        <v>52994</v>
      </c>
      <c r="F7" s="87">
        <f>SUM(F9:F32)</f>
        <v>30122</v>
      </c>
      <c r="G7" s="87">
        <f>SUM(G9:G32)</f>
        <v>22872</v>
      </c>
      <c r="H7" s="87">
        <f>SUM(I7:J7)</f>
        <v>51539</v>
      </c>
      <c r="I7" s="87">
        <f>SUM(I9:I32)</f>
        <v>28160</v>
      </c>
      <c r="J7" s="176">
        <f>SUM(J9:J32)</f>
        <v>23379</v>
      </c>
      <c r="K7" s="63"/>
      <c r="L7" s="63"/>
      <c r="M7" s="63"/>
      <c r="N7" s="63"/>
      <c r="O7" s="63"/>
    </row>
    <row r="8" spans="1:15" ht="16.5" customHeight="1" x14ac:dyDescent="0.15">
      <c r="A8" s="109"/>
      <c r="B8" s="132"/>
      <c r="C8" s="66"/>
      <c r="D8" s="66"/>
      <c r="E8" s="86"/>
      <c r="F8" s="66"/>
      <c r="G8" s="66"/>
      <c r="H8" s="86"/>
      <c r="I8" s="66"/>
      <c r="J8" s="67"/>
      <c r="K8" s="66"/>
      <c r="L8" s="66"/>
      <c r="M8" s="86"/>
      <c r="N8" s="66"/>
      <c r="O8" s="66"/>
    </row>
    <row r="9" spans="1:15" ht="16.5" customHeight="1" x14ac:dyDescent="0.15">
      <c r="A9" s="109" t="s">
        <v>177</v>
      </c>
      <c r="B9" s="132">
        <v>106</v>
      </c>
      <c r="C9" s="66">
        <v>89</v>
      </c>
      <c r="D9" s="66">
        <v>17</v>
      </c>
      <c r="E9" s="86">
        <f>SUM(F9:G9)</f>
        <v>117</v>
      </c>
      <c r="F9" s="66">
        <v>89</v>
      </c>
      <c r="G9" s="66">
        <v>28</v>
      </c>
      <c r="H9" s="86">
        <f>SUM(I9:J9)</f>
        <v>113</v>
      </c>
      <c r="I9" s="66">
        <v>78</v>
      </c>
      <c r="J9" s="67">
        <v>35</v>
      </c>
      <c r="K9" s="66"/>
      <c r="L9" s="66"/>
      <c r="M9" s="86"/>
      <c r="N9" s="66"/>
      <c r="O9" s="66"/>
    </row>
    <row r="10" spans="1:15" ht="16.5" customHeight="1" x14ac:dyDescent="0.15">
      <c r="A10" s="109" t="s">
        <v>159</v>
      </c>
      <c r="B10" s="132">
        <v>2</v>
      </c>
      <c r="C10" s="66">
        <v>1</v>
      </c>
      <c r="D10" s="66">
        <v>1</v>
      </c>
      <c r="E10" s="108" t="s">
        <v>16</v>
      </c>
      <c r="F10" s="110">
        <v>1</v>
      </c>
      <c r="G10" s="110">
        <v>1</v>
      </c>
      <c r="H10" s="108" t="s">
        <v>16</v>
      </c>
      <c r="I10" s="110" t="s">
        <v>16</v>
      </c>
      <c r="J10" s="26" t="s">
        <v>16</v>
      </c>
      <c r="K10" s="66"/>
      <c r="L10" s="66"/>
      <c r="M10" s="86"/>
      <c r="N10" s="66"/>
      <c r="O10" s="66"/>
    </row>
    <row r="11" spans="1:15" ht="16.5" customHeight="1" x14ac:dyDescent="0.15">
      <c r="A11" s="109" t="s">
        <v>160</v>
      </c>
      <c r="B11" s="177" t="s">
        <v>275</v>
      </c>
      <c r="C11" s="110" t="s">
        <v>275</v>
      </c>
      <c r="D11" s="110" t="s">
        <v>275</v>
      </c>
      <c r="E11" s="108" t="s">
        <v>466</v>
      </c>
      <c r="F11" s="110" t="s">
        <v>16</v>
      </c>
      <c r="G11" s="110" t="s">
        <v>16</v>
      </c>
      <c r="H11" s="108" t="s">
        <v>16</v>
      </c>
      <c r="I11" s="110">
        <v>3</v>
      </c>
      <c r="J11" s="26">
        <v>2</v>
      </c>
      <c r="K11" s="66"/>
      <c r="L11" s="66"/>
      <c r="M11" s="86"/>
      <c r="N11" s="66"/>
      <c r="O11" s="66"/>
    </row>
    <row r="12" spans="1:15" ht="16.5" customHeight="1" x14ac:dyDescent="0.15">
      <c r="A12" s="109"/>
      <c r="B12" s="177"/>
      <c r="C12" s="110"/>
      <c r="D12" s="110"/>
      <c r="E12" s="108"/>
      <c r="F12" s="110"/>
      <c r="G12" s="110"/>
      <c r="H12" s="108"/>
      <c r="I12" s="110"/>
      <c r="J12" s="26"/>
      <c r="K12" s="66"/>
      <c r="L12" s="66"/>
      <c r="M12" s="86"/>
      <c r="N12" s="66"/>
      <c r="O12" s="66"/>
    </row>
    <row r="13" spans="1:15" ht="16.5" customHeight="1" x14ac:dyDescent="0.15">
      <c r="A13" s="109" t="s">
        <v>162</v>
      </c>
      <c r="B13" s="177" t="s">
        <v>275</v>
      </c>
      <c r="C13" s="110" t="s">
        <v>275</v>
      </c>
      <c r="D13" s="110" t="s">
        <v>275</v>
      </c>
      <c r="E13" s="108">
        <f>SUM(F13:G13)</f>
        <v>3</v>
      </c>
      <c r="F13" s="390">
        <v>2</v>
      </c>
      <c r="G13" s="390">
        <v>1</v>
      </c>
      <c r="H13" s="108">
        <f>SUM(I13:J13)</f>
        <v>2</v>
      </c>
      <c r="I13" s="390">
        <v>1</v>
      </c>
      <c r="J13" s="391">
        <v>1</v>
      </c>
      <c r="K13" s="66"/>
      <c r="L13" s="66"/>
      <c r="M13" s="86"/>
      <c r="N13" s="66"/>
      <c r="O13" s="66"/>
    </row>
    <row r="14" spans="1:15" ht="16.5" customHeight="1" x14ac:dyDescent="0.15">
      <c r="A14" s="109" t="s">
        <v>163</v>
      </c>
      <c r="B14" s="133">
        <v>4491</v>
      </c>
      <c r="C14" s="64">
        <v>3884</v>
      </c>
      <c r="D14" s="66">
        <v>607</v>
      </c>
      <c r="E14" s="63">
        <f>SUM(F14:G14)</f>
        <v>4106</v>
      </c>
      <c r="F14" s="287">
        <v>3517</v>
      </c>
      <c r="G14" s="180">
        <v>589</v>
      </c>
      <c r="H14" s="63">
        <f>SUM(I14:J14)</f>
        <v>4025</v>
      </c>
      <c r="I14" s="287">
        <v>3370</v>
      </c>
      <c r="J14" s="392">
        <v>655</v>
      </c>
      <c r="K14" s="64"/>
      <c r="L14" s="66"/>
      <c r="M14" s="63"/>
      <c r="N14" s="64"/>
      <c r="O14" s="66"/>
    </row>
    <row r="15" spans="1:15" ht="16.5" customHeight="1" x14ac:dyDescent="0.15">
      <c r="A15" s="109" t="s">
        <v>164</v>
      </c>
      <c r="B15" s="133">
        <v>12381</v>
      </c>
      <c r="C15" s="64">
        <v>8548</v>
      </c>
      <c r="D15" s="64">
        <v>3833</v>
      </c>
      <c r="E15" s="63">
        <f t="shared" ref="E15:E32" si="0">SUM(F15:G15)</f>
        <v>11247</v>
      </c>
      <c r="F15" s="287">
        <v>7719</v>
      </c>
      <c r="G15" s="64">
        <v>3528</v>
      </c>
      <c r="H15" s="63">
        <f>SUM(I15:J15)</f>
        <v>10472</v>
      </c>
      <c r="I15" s="287">
        <v>6938</v>
      </c>
      <c r="J15" s="49">
        <v>3534</v>
      </c>
      <c r="K15" s="64"/>
      <c r="L15" s="64"/>
      <c r="M15" s="63"/>
      <c r="N15" s="64"/>
      <c r="O15" s="64"/>
    </row>
    <row r="16" spans="1:15" ht="16.5" customHeight="1" x14ac:dyDescent="0.15">
      <c r="A16" s="109"/>
      <c r="B16" s="132"/>
      <c r="C16" s="66"/>
      <c r="D16" s="66"/>
      <c r="E16" s="86"/>
      <c r="F16" s="66"/>
      <c r="G16" s="66"/>
      <c r="H16" s="86"/>
      <c r="I16" s="66"/>
      <c r="J16" s="67"/>
      <c r="K16" s="66"/>
      <c r="L16" s="66"/>
      <c r="M16" s="86"/>
      <c r="N16" s="66"/>
      <c r="O16" s="66"/>
    </row>
    <row r="17" spans="1:15" ht="16.5" customHeight="1" x14ac:dyDescent="0.15">
      <c r="A17" s="109" t="s">
        <v>178</v>
      </c>
      <c r="B17" s="132">
        <v>186</v>
      </c>
      <c r="C17" s="66">
        <v>169</v>
      </c>
      <c r="D17" s="66">
        <v>17</v>
      </c>
      <c r="E17" s="86">
        <f t="shared" si="0"/>
        <v>196</v>
      </c>
      <c r="F17" s="390">
        <v>167</v>
      </c>
      <c r="G17" s="180">
        <v>29</v>
      </c>
      <c r="H17" s="86">
        <f t="shared" ref="H17:H30" si="1">SUM(I17:J17)</f>
        <v>171</v>
      </c>
      <c r="I17" s="390">
        <v>137</v>
      </c>
      <c r="J17" s="392">
        <v>34</v>
      </c>
      <c r="K17" s="66"/>
      <c r="L17" s="66"/>
      <c r="M17" s="86"/>
      <c r="N17" s="66"/>
      <c r="O17" s="66"/>
    </row>
    <row r="18" spans="1:15" ht="16.5" customHeight="1" x14ac:dyDescent="0.15">
      <c r="A18" s="109" t="s">
        <v>289</v>
      </c>
      <c r="B18" s="133">
        <v>1371</v>
      </c>
      <c r="C18" s="64">
        <v>1024</v>
      </c>
      <c r="D18" s="66">
        <v>347</v>
      </c>
      <c r="E18" s="63">
        <f t="shared" si="0"/>
        <v>1243</v>
      </c>
      <c r="F18" s="390">
        <v>938</v>
      </c>
      <c r="G18" s="180">
        <v>305</v>
      </c>
      <c r="H18" s="63">
        <f t="shared" si="1"/>
        <v>1313</v>
      </c>
      <c r="I18" s="390">
        <v>949</v>
      </c>
      <c r="J18" s="392">
        <v>364</v>
      </c>
      <c r="K18" s="64"/>
      <c r="L18" s="66"/>
      <c r="M18" s="63"/>
      <c r="N18" s="64"/>
      <c r="O18" s="66"/>
    </row>
    <row r="19" spans="1:15" ht="16.5" customHeight="1" x14ac:dyDescent="0.15">
      <c r="A19" s="109" t="s">
        <v>290</v>
      </c>
      <c r="B19" s="133">
        <v>4686</v>
      </c>
      <c r="C19" s="64">
        <v>3502</v>
      </c>
      <c r="D19" s="64">
        <v>1184</v>
      </c>
      <c r="E19" s="63">
        <f t="shared" si="0"/>
        <v>4345</v>
      </c>
      <c r="F19" s="287">
        <v>3275</v>
      </c>
      <c r="G19" s="64">
        <v>1070</v>
      </c>
      <c r="H19" s="63">
        <f t="shared" si="1"/>
        <v>4442</v>
      </c>
      <c r="I19" s="287">
        <v>3134</v>
      </c>
      <c r="J19" s="49">
        <v>1308</v>
      </c>
      <c r="K19" s="64"/>
      <c r="L19" s="64"/>
      <c r="M19" s="63"/>
      <c r="N19" s="64"/>
      <c r="O19" s="64"/>
    </row>
    <row r="20" spans="1:15" ht="16.5" customHeight="1" x14ac:dyDescent="0.15">
      <c r="A20" s="109" t="s">
        <v>291</v>
      </c>
      <c r="B20" s="133">
        <v>8886</v>
      </c>
      <c r="C20" s="64">
        <v>4453</v>
      </c>
      <c r="D20" s="64">
        <v>4433</v>
      </c>
      <c r="E20" s="63">
        <f t="shared" si="0"/>
        <v>8106</v>
      </c>
      <c r="F20" s="287">
        <v>3820</v>
      </c>
      <c r="G20" s="64">
        <v>4286</v>
      </c>
      <c r="H20" s="63">
        <f t="shared" si="1"/>
        <v>7758</v>
      </c>
      <c r="I20" s="287">
        <v>3679</v>
      </c>
      <c r="J20" s="49">
        <v>4079</v>
      </c>
      <c r="K20" s="66"/>
      <c r="L20" s="66"/>
      <c r="M20" s="63"/>
      <c r="N20" s="66"/>
      <c r="O20" s="66"/>
    </row>
    <row r="21" spans="1:15" ht="16.5" customHeight="1" x14ac:dyDescent="0.15">
      <c r="A21" s="109" t="s">
        <v>292</v>
      </c>
      <c r="B21" s="133">
        <v>1027</v>
      </c>
      <c r="C21" s="64">
        <v>305</v>
      </c>
      <c r="D21" s="64">
        <v>722</v>
      </c>
      <c r="E21" s="63">
        <f t="shared" si="0"/>
        <v>922</v>
      </c>
      <c r="F21" s="390">
        <v>259</v>
      </c>
      <c r="G21" s="180">
        <v>663</v>
      </c>
      <c r="H21" s="63">
        <f t="shared" si="1"/>
        <v>857</v>
      </c>
      <c r="I21" s="390">
        <v>234</v>
      </c>
      <c r="J21" s="392">
        <v>623</v>
      </c>
      <c r="K21" s="66"/>
      <c r="L21" s="66"/>
      <c r="M21" s="86"/>
      <c r="N21" s="66"/>
      <c r="O21" s="66"/>
    </row>
    <row r="22" spans="1:15" ht="16.5" customHeight="1" x14ac:dyDescent="0.15">
      <c r="A22" s="109" t="s">
        <v>293</v>
      </c>
      <c r="B22" s="133">
        <v>1225</v>
      </c>
      <c r="C22" s="64">
        <v>731</v>
      </c>
      <c r="D22" s="64">
        <v>494</v>
      </c>
      <c r="E22" s="63">
        <f t="shared" si="0"/>
        <v>1295</v>
      </c>
      <c r="F22" s="390">
        <v>812</v>
      </c>
      <c r="G22" s="180">
        <v>483</v>
      </c>
      <c r="H22" s="63">
        <f t="shared" si="1"/>
        <v>1361</v>
      </c>
      <c r="I22" s="390">
        <v>771</v>
      </c>
      <c r="J22" s="392">
        <v>590</v>
      </c>
      <c r="K22" s="64"/>
      <c r="L22" s="64"/>
      <c r="M22" s="63"/>
      <c r="N22" s="64"/>
      <c r="O22" s="64"/>
    </row>
    <row r="23" spans="1:15" ht="16.5" customHeight="1" x14ac:dyDescent="0.15">
      <c r="A23" s="109" t="s">
        <v>294</v>
      </c>
      <c r="B23" s="133">
        <v>1265</v>
      </c>
      <c r="C23" s="64">
        <v>869</v>
      </c>
      <c r="D23" s="64">
        <v>396</v>
      </c>
      <c r="E23" s="63">
        <f t="shared" si="0"/>
        <v>1222</v>
      </c>
      <c r="F23" s="390">
        <v>795</v>
      </c>
      <c r="G23" s="180">
        <v>427</v>
      </c>
      <c r="H23" s="63">
        <f t="shared" si="1"/>
        <v>1349</v>
      </c>
      <c r="I23" s="390">
        <v>865</v>
      </c>
      <c r="J23" s="392">
        <v>484</v>
      </c>
      <c r="K23" s="66"/>
      <c r="L23" s="66"/>
      <c r="M23" s="63"/>
      <c r="N23" s="66"/>
      <c r="O23" s="66"/>
    </row>
    <row r="24" spans="1:15" ht="16.5" customHeight="1" x14ac:dyDescent="0.15">
      <c r="A24" s="109" t="s">
        <v>295</v>
      </c>
      <c r="B24" s="133">
        <v>3154</v>
      </c>
      <c r="C24" s="64">
        <v>1264</v>
      </c>
      <c r="D24" s="64">
        <v>1890</v>
      </c>
      <c r="E24" s="63">
        <f t="shared" si="0"/>
        <v>2905</v>
      </c>
      <c r="F24" s="287">
        <v>1114</v>
      </c>
      <c r="G24" s="64">
        <v>1791</v>
      </c>
      <c r="H24" s="63">
        <f t="shared" si="1"/>
        <v>2834</v>
      </c>
      <c r="I24" s="287">
        <v>1105</v>
      </c>
      <c r="J24" s="49">
        <v>1729</v>
      </c>
      <c r="K24" s="66"/>
      <c r="L24" s="66"/>
      <c r="M24" s="63"/>
      <c r="N24" s="66"/>
      <c r="O24" s="66"/>
    </row>
    <row r="25" spans="1:15" ht="16.5" customHeight="1" x14ac:dyDescent="0.15">
      <c r="A25" s="109" t="s">
        <v>296</v>
      </c>
      <c r="B25" s="133">
        <v>1796</v>
      </c>
      <c r="C25" s="64">
        <v>759</v>
      </c>
      <c r="D25" s="64">
        <v>1037</v>
      </c>
      <c r="E25" s="63">
        <f t="shared" si="0"/>
        <v>1592</v>
      </c>
      <c r="F25" s="390">
        <v>638</v>
      </c>
      <c r="G25" s="180">
        <v>954</v>
      </c>
      <c r="H25" s="63">
        <f t="shared" si="1"/>
        <v>1569</v>
      </c>
      <c r="I25" s="390">
        <v>647</v>
      </c>
      <c r="J25" s="392">
        <v>922</v>
      </c>
      <c r="K25" s="66"/>
      <c r="L25" s="66"/>
      <c r="M25" s="63"/>
      <c r="N25" s="66"/>
      <c r="O25" s="66"/>
    </row>
    <row r="26" spans="1:15" ht="16.5" customHeight="1" x14ac:dyDescent="0.15">
      <c r="A26" s="109" t="s">
        <v>272</v>
      </c>
      <c r="B26" s="133">
        <v>1752</v>
      </c>
      <c r="C26" s="64">
        <v>741</v>
      </c>
      <c r="D26" s="64">
        <v>1011</v>
      </c>
      <c r="E26" s="63">
        <f t="shared" si="0"/>
        <v>1758</v>
      </c>
      <c r="F26" s="390">
        <v>705</v>
      </c>
      <c r="G26" s="64">
        <v>1053</v>
      </c>
      <c r="H26" s="63">
        <f t="shared" si="1"/>
        <v>1958</v>
      </c>
      <c r="I26" s="390">
        <v>754</v>
      </c>
      <c r="J26" s="49">
        <v>1204</v>
      </c>
      <c r="K26" s="66"/>
      <c r="L26" s="66"/>
      <c r="M26" s="86"/>
      <c r="N26" s="66"/>
      <c r="O26" s="66"/>
    </row>
    <row r="27" spans="1:15" ht="16.5" customHeight="1" x14ac:dyDescent="0.15">
      <c r="A27" s="109" t="s">
        <v>271</v>
      </c>
      <c r="B27" s="133">
        <v>4828</v>
      </c>
      <c r="C27" s="64">
        <v>1011</v>
      </c>
      <c r="D27" s="64">
        <v>3817</v>
      </c>
      <c r="E27" s="63">
        <f t="shared" si="0"/>
        <v>5464</v>
      </c>
      <c r="F27" s="287">
        <v>1205</v>
      </c>
      <c r="G27" s="64">
        <v>4259</v>
      </c>
      <c r="H27" s="63">
        <f t="shared" si="1"/>
        <v>6152</v>
      </c>
      <c r="I27" s="287">
        <v>1418</v>
      </c>
      <c r="J27" s="49">
        <v>4734</v>
      </c>
      <c r="K27" s="66"/>
      <c r="L27" s="66"/>
      <c r="M27" s="86"/>
      <c r="N27" s="66"/>
      <c r="O27" s="66"/>
    </row>
    <row r="28" spans="1:15" ht="16.5" customHeight="1" x14ac:dyDescent="0.15">
      <c r="A28" s="109" t="s">
        <v>297</v>
      </c>
      <c r="B28" s="133">
        <v>199</v>
      </c>
      <c r="C28" s="64">
        <v>107</v>
      </c>
      <c r="D28" s="64">
        <v>92</v>
      </c>
      <c r="E28" s="63">
        <f t="shared" si="0"/>
        <v>276</v>
      </c>
      <c r="F28" s="390">
        <v>152</v>
      </c>
      <c r="G28" s="180">
        <v>124</v>
      </c>
      <c r="H28" s="63">
        <f t="shared" si="1"/>
        <v>241</v>
      </c>
      <c r="I28" s="390">
        <v>121</v>
      </c>
      <c r="J28" s="392">
        <v>120</v>
      </c>
      <c r="K28" s="66"/>
      <c r="L28" s="66"/>
      <c r="M28" s="86"/>
      <c r="N28" s="66"/>
      <c r="O28" s="66"/>
    </row>
    <row r="29" spans="1:15" ht="16.5" customHeight="1" x14ac:dyDescent="0.15">
      <c r="A29" s="109" t="s">
        <v>298</v>
      </c>
      <c r="B29" s="133">
        <v>3496</v>
      </c>
      <c r="C29" s="64">
        <v>2193</v>
      </c>
      <c r="D29" s="64">
        <v>1303</v>
      </c>
      <c r="E29" s="63">
        <f t="shared" si="0"/>
        <v>3462</v>
      </c>
      <c r="F29" s="287">
        <v>2097</v>
      </c>
      <c r="G29" s="64">
        <v>1365</v>
      </c>
      <c r="H29" s="63">
        <f t="shared" si="1"/>
        <v>3709</v>
      </c>
      <c r="I29" s="287">
        <v>2166</v>
      </c>
      <c r="J29" s="49">
        <v>1543</v>
      </c>
      <c r="K29" s="66"/>
      <c r="L29" s="66"/>
      <c r="M29" s="86"/>
      <c r="N29" s="66"/>
      <c r="O29" s="66"/>
    </row>
    <row r="30" spans="1:15" ht="16.5" customHeight="1" x14ac:dyDescent="0.15">
      <c r="A30" s="109" t="s">
        <v>299</v>
      </c>
      <c r="B30" s="133">
        <v>1344</v>
      </c>
      <c r="C30" s="64">
        <v>909</v>
      </c>
      <c r="D30" s="64">
        <v>435</v>
      </c>
      <c r="E30" s="63">
        <f t="shared" si="0"/>
        <v>1034</v>
      </c>
      <c r="F30" s="390">
        <v>703</v>
      </c>
      <c r="G30" s="180">
        <v>331</v>
      </c>
      <c r="H30" s="63">
        <f t="shared" si="1"/>
        <v>987</v>
      </c>
      <c r="I30" s="390">
        <v>660</v>
      </c>
      <c r="J30" s="392">
        <v>327</v>
      </c>
      <c r="K30" s="66"/>
      <c r="L30" s="66"/>
      <c r="M30" s="86"/>
      <c r="N30" s="66"/>
      <c r="O30" s="66"/>
    </row>
    <row r="31" spans="1:15" ht="16.5" customHeight="1" x14ac:dyDescent="0.15">
      <c r="A31" s="109"/>
      <c r="B31" s="133"/>
      <c r="C31" s="64"/>
      <c r="D31" s="64"/>
      <c r="E31" s="63"/>
      <c r="F31" s="64"/>
      <c r="G31" s="64"/>
      <c r="H31" s="63"/>
      <c r="I31" s="64"/>
      <c r="J31" s="49"/>
      <c r="K31" s="66"/>
      <c r="L31" s="66"/>
      <c r="M31" s="86"/>
      <c r="N31" s="66"/>
      <c r="O31" s="66"/>
    </row>
    <row r="32" spans="1:15" ht="16.5" customHeight="1" x14ac:dyDescent="0.15">
      <c r="A32" s="109" t="s">
        <v>300</v>
      </c>
      <c r="B32" s="133">
        <v>3383</v>
      </c>
      <c r="C32" s="64">
        <v>2121</v>
      </c>
      <c r="D32" s="64">
        <v>1262</v>
      </c>
      <c r="E32" s="63">
        <f t="shared" si="0"/>
        <v>3699</v>
      </c>
      <c r="F32" s="64">
        <v>2114</v>
      </c>
      <c r="G32" s="64">
        <v>1585</v>
      </c>
      <c r="H32" s="63">
        <f>SUM(I32:J32)</f>
        <v>2221</v>
      </c>
      <c r="I32" s="64">
        <v>1130</v>
      </c>
      <c r="J32" s="49">
        <v>1091</v>
      </c>
      <c r="K32" s="66"/>
      <c r="L32" s="66"/>
      <c r="M32" s="86"/>
      <c r="N32" s="66"/>
      <c r="O32" s="66"/>
    </row>
    <row r="33" spans="1:15" ht="16.5" customHeight="1" x14ac:dyDescent="0.15">
      <c r="A33" s="164" t="s">
        <v>301</v>
      </c>
      <c r="B33" s="132">
        <v>6.1</v>
      </c>
      <c r="C33" s="178">
        <v>6.5</v>
      </c>
      <c r="D33" s="178">
        <v>5.5</v>
      </c>
      <c r="E33" s="286">
        <f t="shared" ref="E33:J33" si="2">E32/E7*100</f>
        <v>6.9800354757142316</v>
      </c>
      <c r="F33" s="282">
        <f t="shared" si="2"/>
        <v>7.0181262864351641</v>
      </c>
      <c r="G33" s="282">
        <f t="shared" si="2"/>
        <v>6.9298705841203221</v>
      </c>
      <c r="H33" s="286">
        <f t="shared" si="2"/>
        <v>4.3093579619317408</v>
      </c>
      <c r="I33" s="282">
        <f t="shared" si="2"/>
        <v>4.0127840909090908</v>
      </c>
      <c r="J33" s="283">
        <f t="shared" si="2"/>
        <v>4.6665811198083755</v>
      </c>
      <c r="K33" s="66"/>
      <c r="L33" s="66"/>
      <c r="M33" s="86"/>
      <c r="N33" s="66"/>
      <c r="O33" s="66"/>
    </row>
    <row r="34" spans="1:15" ht="16.5" customHeight="1" x14ac:dyDescent="0.15">
      <c r="A34" s="109"/>
      <c r="B34" s="132"/>
      <c r="C34" s="66"/>
      <c r="D34" s="66"/>
      <c r="E34" s="86"/>
      <c r="F34" s="169"/>
      <c r="G34" s="66"/>
      <c r="H34" s="86"/>
      <c r="I34" s="169"/>
      <c r="J34" s="67"/>
      <c r="K34" s="66"/>
      <c r="L34" s="66"/>
      <c r="M34" s="86"/>
      <c r="N34" s="66"/>
      <c r="O34" s="66"/>
    </row>
    <row r="35" spans="1:15" ht="16.5" customHeight="1" x14ac:dyDescent="0.15">
      <c r="A35" s="109" t="s">
        <v>181</v>
      </c>
      <c r="B35" s="132">
        <v>108</v>
      </c>
      <c r="C35" s="66">
        <v>90</v>
      </c>
      <c r="D35" s="66">
        <v>18</v>
      </c>
      <c r="E35" s="86">
        <v>140</v>
      </c>
      <c r="F35" s="66">
        <v>90</v>
      </c>
      <c r="G35" s="66">
        <v>29</v>
      </c>
      <c r="H35" s="86">
        <v>140</v>
      </c>
      <c r="I35" s="66">
        <v>81</v>
      </c>
      <c r="J35" s="67">
        <v>37</v>
      </c>
      <c r="K35" s="66"/>
      <c r="L35" s="66"/>
      <c r="M35" s="86"/>
      <c r="N35" s="66"/>
      <c r="O35" s="66"/>
    </row>
    <row r="36" spans="1:15" ht="16.5" customHeight="1" x14ac:dyDescent="0.15">
      <c r="A36" s="164" t="s">
        <v>180</v>
      </c>
      <c r="B36" s="179">
        <v>0.2</v>
      </c>
      <c r="C36" s="180">
        <v>0.3</v>
      </c>
      <c r="D36" s="180">
        <v>0.1</v>
      </c>
      <c r="E36" s="286">
        <f t="shared" ref="E36:J36" si="3">E35/E7*100</f>
        <v>0.26418085066233915</v>
      </c>
      <c r="F36" s="169">
        <f t="shared" si="3"/>
        <v>0.29878494123896154</v>
      </c>
      <c r="G36" s="169">
        <f t="shared" si="3"/>
        <v>0.12679258481986708</v>
      </c>
      <c r="H36" s="286">
        <f t="shared" si="3"/>
        <v>0.27163895302586394</v>
      </c>
      <c r="I36" s="169">
        <f t="shared" si="3"/>
        <v>0.28764204545454541</v>
      </c>
      <c r="J36" s="284">
        <f t="shared" si="3"/>
        <v>0.15826168783951408</v>
      </c>
      <c r="K36" s="64"/>
      <c r="L36" s="64"/>
      <c r="M36" s="63"/>
      <c r="N36" s="64"/>
      <c r="O36" s="64"/>
    </row>
    <row r="37" spans="1:15" ht="16.5" customHeight="1" x14ac:dyDescent="0.15">
      <c r="A37" s="68"/>
      <c r="B37" s="181"/>
      <c r="C37" s="169"/>
      <c r="D37" s="66"/>
      <c r="E37" s="286"/>
      <c r="F37" s="169"/>
      <c r="G37" s="66"/>
      <c r="H37" s="286"/>
      <c r="I37" s="169"/>
      <c r="J37" s="67"/>
      <c r="K37" s="66"/>
      <c r="L37" s="66"/>
      <c r="M37" s="86"/>
      <c r="N37" s="66"/>
      <c r="O37" s="66"/>
    </row>
    <row r="38" spans="1:15" ht="16.5" customHeight="1" x14ac:dyDescent="0.15">
      <c r="A38" s="109" t="s">
        <v>182</v>
      </c>
      <c r="B38" s="133">
        <v>16872</v>
      </c>
      <c r="C38" s="64">
        <v>12432</v>
      </c>
      <c r="D38" s="64">
        <v>4440</v>
      </c>
      <c r="E38" s="63">
        <f>SUM(E13:E15)</f>
        <v>15356</v>
      </c>
      <c r="F38" s="64">
        <v>11238</v>
      </c>
      <c r="G38" s="64">
        <v>4118</v>
      </c>
      <c r="H38" s="63">
        <f>SUM(H13:H15)</f>
        <v>14499</v>
      </c>
      <c r="I38" s="64">
        <v>10309</v>
      </c>
      <c r="J38" s="49">
        <v>4190</v>
      </c>
      <c r="K38" s="66"/>
      <c r="L38" s="66"/>
      <c r="M38" s="86"/>
      <c r="N38" s="66"/>
      <c r="O38" s="66"/>
    </row>
    <row r="39" spans="1:15" ht="16.5" customHeight="1" x14ac:dyDescent="0.15">
      <c r="A39" s="164" t="s">
        <v>180</v>
      </c>
      <c r="B39" s="132">
        <v>30.4</v>
      </c>
      <c r="C39" s="178">
        <v>38</v>
      </c>
      <c r="D39" s="178">
        <v>19.399999999999999</v>
      </c>
      <c r="E39" s="286">
        <f t="shared" ref="E39:J39" si="4">E38/E7*100</f>
        <v>28.976865305506283</v>
      </c>
      <c r="F39" s="282">
        <f t="shared" si="4"/>
        <v>37.308279662705004</v>
      </c>
      <c r="G39" s="282">
        <f t="shared" si="4"/>
        <v>18.004547044421127</v>
      </c>
      <c r="H39" s="286">
        <f t="shared" si="4"/>
        <v>28.132094142300009</v>
      </c>
      <c r="I39" s="282">
        <f t="shared" si="4"/>
        <v>36.608664772727273</v>
      </c>
      <c r="J39" s="283">
        <f t="shared" si="4"/>
        <v>17.922066812096325</v>
      </c>
    </row>
    <row r="40" spans="1:15" ht="16.5" customHeight="1" x14ac:dyDescent="0.15">
      <c r="A40" s="68"/>
      <c r="B40" s="138"/>
      <c r="C40" s="66"/>
      <c r="D40" s="66"/>
      <c r="E40" s="66"/>
      <c r="F40" s="66"/>
      <c r="G40" s="66"/>
      <c r="H40" s="66"/>
      <c r="I40" s="66"/>
      <c r="J40" s="67"/>
    </row>
    <row r="41" spans="1:15" ht="16.5" customHeight="1" x14ac:dyDescent="0.15">
      <c r="A41" s="109" t="s">
        <v>183</v>
      </c>
      <c r="B41" s="133">
        <v>35215</v>
      </c>
      <c r="C41" s="64">
        <v>18037</v>
      </c>
      <c r="D41" s="64">
        <v>17178</v>
      </c>
      <c r="E41" s="63">
        <f>SUM(E17:E30)</f>
        <v>33820</v>
      </c>
      <c r="F41" s="64">
        <v>16680</v>
      </c>
      <c r="G41" s="64">
        <v>17140</v>
      </c>
      <c r="H41" s="63">
        <f>SUM(H17:H30)</f>
        <v>34701</v>
      </c>
      <c r="I41" s="64">
        <v>16640</v>
      </c>
      <c r="J41" s="49">
        <v>18061</v>
      </c>
    </row>
    <row r="42" spans="1:15" ht="16.5" customHeight="1" x14ac:dyDescent="0.15">
      <c r="A42" s="170" t="s">
        <v>180</v>
      </c>
      <c r="B42" s="182">
        <v>63.3</v>
      </c>
      <c r="C42" s="88">
        <v>55.2</v>
      </c>
      <c r="D42" s="88">
        <v>75</v>
      </c>
      <c r="E42" s="171">
        <f t="shared" ref="E42:J42" si="5">E41/E7*100</f>
        <v>63.818545495716492</v>
      </c>
      <c r="F42" s="172">
        <f t="shared" si="5"/>
        <v>55.37480910962087</v>
      </c>
      <c r="G42" s="172">
        <f t="shared" si="5"/>
        <v>74.938789786638679</v>
      </c>
      <c r="H42" s="171">
        <f t="shared" si="5"/>
        <v>67.329595063932175</v>
      </c>
      <c r="I42" s="172">
        <f t="shared" si="5"/>
        <v>59.090909090909093</v>
      </c>
      <c r="J42" s="285">
        <f t="shared" si="5"/>
        <v>77.253090380255784</v>
      </c>
    </row>
    <row r="43" spans="1:15" ht="16.5" customHeight="1" x14ac:dyDescent="0.15"/>
    <row r="44" spans="1:15" ht="16.5" customHeight="1" x14ac:dyDescent="0.15">
      <c r="A44" s="45" t="s">
        <v>526</v>
      </c>
    </row>
  </sheetData>
  <mergeCells count="4">
    <mergeCell ref="M5:O5"/>
    <mergeCell ref="A5:A6"/>
    <mergeCell ref="A2:G2"/>
    <mergeCell ref="H5:J5"/>
  </mergeCells>
  <phoneticPr fontId="2"/>
  <pageMargins left="1.1811023622047245" right="1.1811023622047245" top="0.98425196850393704" bottom="0.98425196850393704" header="0.51181102362204722" footer="0.51181102362204722"/>
  <pageSetup paperSize="9" scale="7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61"/>
  <sheetViews>
    <sheetView view="pageBreakPreview" topLeftCell="A43" zoomScaleNormal="100" zoomScaleSheetLayoutView="100" workbookViewId="0"/>
  </sheetViews>
  <sheetFormatPr defaultRowHeight="13.5" x14ac:dyDescent="0.15"/>
  <cols>
    <col min="1" max="3" width="2.625" style="45" customWidth="1"/>
    <col min="4" max="4" width="12.375" style="45" customWidth="1"/>
    <col min="5" max="7" width="7.625" style="45" customWidth="1"/>
    <col min="8" max="10" width="2.625" style="45" customWidth="1"/>
    <col min="11" max="11" width="12.375" style="45" customWidth="1"/>
    <col min="12" max="15" width="7.625" style="45" customWidth="1"/>
    <col min="16" max="16384" width="9" style="45"/>
  </cols>
  <sheetData>
    <row r="1" spans="1:18" ht="16.5" customHeight="1" x14ac:dyDescent="0.15">
      <c r="A1" s="307"/>
      <c r="B1" s="307"/>
      <c r="C1" s="307"/>
      <c r="D1" s="307"/>
      <c r="E1" s="307"/>
      <c r="F1" s="307"/>
      <c r="G1" s="307"/>
      <c r="H1" s="307"/>
      <c r="I1" s="307"/>
      <c r="J1" s="307"/>
      <c r="K1" s="307"/>
      <c r="L1" s="307"/>
      <c r="M1" s="307"/>
      <c r="N1" s="307"/>
    </row>
    <row r="2" spans="1:18" ht="16.5" customHeight="1" x14ac:dyDescent="0.15">
      <c r="A2" s="450" t="s">
        <v>522</v>
      </c>
      <c r="B2" s="450"/>
      <c r="C2" s="450"/>
      <c r="D2" s="450"/>
      <c r="E2" s="450"/>
      <c r="F2" s="450"/>
      <c r="G2" s="450"/>
      <c r="H2" s="450"/>
      <c r="I2" s="450"/>
      <c r="J2" s="450"/>
      <c r="K2" s="450"/>
      <c r="L2" s="450"/>
      <c r="M2" s="450"/>
      <c r="N2" s="450"/>
      <c r="O2" s="59"/>
    </row>
    <row r="3" spans="1:18" ht="16.5" customHeight="1" x14ac:dyDescent="0.15">
      <c r="A3" s="307"/>
      <c r="B3" s="307"/>
      <c r="C3" s="307"/>
      <c r="D3" s="307"/>
      <c r="E3" s="307"/>
      <c r="F3" s="307"/>
      <c r="G3" s="307"/>
      <c r="H3" s="307"/>
      <c r="I3" s="307"/>
      <c r="J3" s="307"/>
      <c r="K3" s="307"/>
      <c r="L3" s="307"/>
      <c r="M3" s="307"/>
      <c r="N3" s="307"/>
    </row>
    <row r="4" spans="1:18" ht="16.5" customHeight="1" x14ac:dyDescent="0.15">
      <c r="A4" s="307" t="s">
        <v>406</v>
      </c>
      <c r="B4" s="307"/>
      <c r="C4" s="307"/>
      <c r="D4" s="307"/>
      <c r="E4" s="307"/>
      <c r="F4" s="307" t="s">
        <v>11</v>
      </c>
      <c r="G4" s="307" t="s">
        <v>11</v>
      </c>
      <c r="H4" s="307"/>
      <c r="I4" s="307"/>
      <c r="J4" s="307"/>
      <c r="K4" s="307"/>
      <c r="L4" s="307"/>
      <c r="M4" s="307"/>
      <c r="N4" s="333" t="s">
        <v>506</v>
      </c>
      <c r="O4" s="25"/>
    </row>
    <row r="5" spans="1:18" ht="16.5" customHeight="1" x14ac:dyDescent="0.15">
      <c r="A5" s="438"/>
      <c r="B5" s="439"/>
      <c r="C5" s="439"/>
      <c r="D5" s="440"/>
      <c r="E5" s="334" t="s">
        <v>184</v>
      </c>
      <c r="F5" s="335" t="s">
        <v>185</v>
      </c>
      <c r="G5" s="335" t="s">
        <v>186</v>
      </c>
      <c r="H5" s="438"/>
      <c r="I5" s="439"/>
      <c r="J5" s="439"/>
      <c r="K5" s="440"/>
      <c r="L5" s="334" t="s">
        <v>184</v>
      </c>
      <c r="M5" s="335" t="s">
        <v>185</v>
      </c>
      <c r="N5" s="335" t="s">
        <v>186</v>
      </c>
      <c r="O5" s="115"/>
      <c r="P5" s="45" t="s">
        <v>25</v>
      </c>
    </row>
    <row r="6" spans="1:18" ht="16.5" customHeight="1" x14ac:dyDescent="0.15">
      <c r="A6" s="441" t="s">
        <v>352</v>
      </c>
      <c r="B6" s="436"/>
      <c r="C6" s="436"/>
      <c r="D6" s="437"/>
      <c r="E6" s="306">
        <f>SUM(F6:G6)</f>
        <v>56761</v>
      </c>
      <c r="F6" s="188">
        <v>51539</v>
      </c>
      <c r="G6" s="317">
        <v>5222</v>
      </c>
      <c r="H6" s="323"/>
      <c r="I6" s="188"/>
      <c r="J6" s="432" t="s">
        <v>191</v>
      </c>
      <c r="K6" s="433"/>
      <c r="L6" s="306">
        <f>M6+N6</f>
        <v>16</v>
      </c>
      <c r="M6" s="311">
        <v>13</v>
      </c>
      <c r="N6" s="395">
        <v>3</v>
      </c>
      <c r="O6" s="304"/>
    </row>
    <row r="7" spans="1:18" ht="16.5" customHeight="1" x14ac:dyDescent="0.15">
      <c r="A7" s="442" t="s">
        <v>188</v>
      </c>
      <c r="B7" s="443"/>
      <c r="C7" s="443"/>
      <c r="D7" s="444"/>
      <c r="E7" s="306"/>
      <c r="F7" s="188"/>
      <c r="G7" s="317"/>
      <c r="H7" s="324"/>
      <c r="I7" s="187"/>
      <c r="J7" s="432" t="s">
        <v>192</v>
      </c>
      <c r="K7" s="433"/>
      <c r="L7" s="185">
        <f t="shared" ref="L7:L50" si="0">M7+N7</f>
        <v>64</v>
      </c>
      <c r="M7" s="312">
        <v>53</v>
      </c>
      <c r="N7" s="396">
        <v>11</v>
      </c>
      <c r="O7" s="305"/>
    </row>
    <row r="8" spans="1:18" ht="16.5" customHeight="1" x14ac:dyDescent="0.15">
      <c r="A8" s="441" t="s">
        <v>353</v>
      </c>
      <c r="B8" s="436"/>
      <c r="C8" s="436"/>
      <c r="D8" s="437"/>
      <c r="E8" s="306">
        <f>SUM(F8:G8)</f>
        <v>21565</v>
      </c>
      <c r="F8" s="188">
        <v>20060</v>
      </c>
      <c r="G8" s="188">
        <v>1505</v>
      </c>
      <c r="H8" s="324"/>
      <c r="I8" s="187"/>
      <c r="J8" s="432" t="s">
        <v>194</v>
      </c>
      <c r="K8" s="433"/>
      <c r="L8" s="185">
        <f t="shared" si="0"/>
        <v>39</v>
      </c>
      <c r="M8" s="312">
        <v>31</v>
      </c>
      <c r="N8" s="396">
        <v>8</v>
      </c>
      <c r="O8" s="305"/>
    </row>
    <row r="9" spans="1:18" ht="16.5" customHeight="1" x14ac:dyDescent="0.15">
      <c r="A9" s="336"/>
      <c r="B9" s="436" t="s">
        <v>319</v>
      </c>
      <c r="C9" s="436"/>
      <c r="D9" s="437"/>
      <c r="E9" s="306">
        <f>SUM(F9:G9)</f>
        <v>3357</v>
      </c>
      <c r="F9" s="188">
        <v>3357</v>
      </c>
      <c r="G9" s="325" t="s">
        <v>275</v>
      </c>
      <c r="H9" s="324"/>
      <c r="I9" s="187"/>
      <c r="J9" s="432" t="s">
        <v>195</v>
      </c>
      <c r="K9" s="433"/>
      <c r="L9" s="185">
        <f t="shared" si="0"/>
        <v>52</v>
      </c>
      <c r="M9" s="312">
        <v>44</v>
      </c>
      <c r="N9" s="396">
        <v>8</v>
      </c>
      <c r="O9" s="305"/>
    </row>
    <row r="10" spans="1:18" ht="16.5" customHeight="1" x14ac:dyDescent="0.15">
      <c r="A10" s="336"/>
      <c r="B10" s="436" t="s">
        <v>196</v>
      </c>
      <c r="C10" s="436"/>
      <c r="D10" s="437"/>
      <c r="E10" s="306">
        <f>SUM(F10:G10)</f>
        <v>18208</v>
      </c>
      <c r="F10" s="188">
        <v>16703</v>
      </c>
      <c r="G10" s="317">
        <v>1505</v>
      </c>
      <c r="H10" s="323"/>
      <c r="I10" s="188"/>
      <c r="J10" s="432" t="s">
        <v>197</v>
      </c>
      <c r="K10" s="433"/>
      <c r="L10" s="185">
        <f t="shared" si="0"/>
        <v>93</v>
      </c>
      <c r="M10" s="312">
        <v>73</v>
      </c>
      <c r="N10" s="396">
        <v>20</v>
      </c>
      <c r="O10" s="305"/>
    </row>
    <row r="11" spans="1:18" ht="16.5" customHeight="1" x14ac:dyDescent="0.15">
      <c r="A11" s="445" t="s">
        <v>361</v>
      </c>
      <c r="B11" s="446"/>
      <c r="C11" s="446"/>
      <c r="D11" s="447"/>
      <c r="E11" s="306">
        <f>SUM(F11:G11)</f>
        <v>33134</v>
      </c>
      <c r="F11" s="188">
        <v>29644</v>
      </c>
      <c r="G11" s="188">
        <v>3490</v>
      </c>
      <c r="H11" s="324"/>
      <c r="I11" s="187"/>
      <c r="J11" s="432" t="s">
        <v>198</v>
      </c>
      <c r="K11" s="433"/>
      <c r="L11" s="185">
        <f t="shared" si="0"/>
        <v>47</v>
      </c>
      <c r="M11" s="312">
        <v>30</v>
      </c>
      <c r="N11" s="396">
        <v>17</v>
      </c>
      <c r="O11" s="305"/>
    </row>
    <row r="12" spans="1:18" ht="16.5" customHeight="1" x14ac:dyDescent="0.15">
      <c r="A12" s="336"/>
      <c r="B12" s="436" t="s">
        <v>347</v>
      </c>
      <c r="C12" s="436"/>
      <c r="D12" s="437"/>
      <c r="E12" s="306">
        <f>SUM(F12:G12)</f>
        <v>30276</v>
      </c>
      <c r="F12" s="188">
        <v>27276</v>
      </c>
      <c r="G12" s="317">
        <v>3000</v>
      </c>
      <c r="H12" s="323"/>
      <c r="I12" s="188"/>
      <c r="J12" s="432" t="s">
        <v>199</v>
      </c>
      <c r="K12" s="433"/>
      <c r="L12" s="306">
        <f t="shared" si="0"/>
        <v>2122</v>
      </c>
      <c r="M12" s="313">
        <v>2046</v>
      </c>
      <c r="N12" s="396">
        <v>76</v>
      </c>
      <c r="O12" s="305"/>
    </row>
    <row r="13" spans="1:18" ht="16.5" customHeight="1" x14ac:dyDescent="0.15">
      <c r="A13" s="338"/>
      <c r="B13" s="178"/>
      <c r="C13" s="436" t="s">
        <v>203</v>
      </c>
      <c r="D13" s="437"/>
      <c r="E13" s="306">
        <f t="shared" ref="E13:E52" si="1">SUM(F13:G13)</f>
        <v>13153</v>
      </c>
      <c r="F13" s="188">
        <v>11986</v>
      </c>
      <c r="G13" s="317">
        <v>1167</v>
      </c>
      <c r="H13" s="323"/>
      <c r="I13" s="188"/>
      <c r="J13" s="432" t="s">
        <v>200</v>
      </c>
      <c r="K13" s="433"/>
      <c r="L13" s="185">
        <f t="shared" si="0"/>
        <v>301</v>
      </c>
      <c r="M13" s="312">
        <v>288</v>
      </c>
      <c r="N13" s="396">
        <v>13</v>
      </c>
      <c r="O13" s="305"/>
      <c r="P13" s="120"/>
      <c r="Q13" s="120"/>
      <c r="R13" s="120"/>
    </row>
    <row r="14" spans="1:18" ht="16.5" customHeight="1" x14ac:dyDescent="0.15">
      <c r="A14" s="338"/>
      <c r="B14" s="178"/>
      <c r="C14" s="178"/>
      <c r="D14" s="337" t="s">
        <v>205</v>
      </c>
      <c r="E14" s="306">
        <f t="shared" si="1"/>
        <v>591</v>
      </c>
      <c r="F14" s="187">
        <v>510</v>
      </c>
      <c r="G14" s="320">
        <v>81</v>
      </c>
      <c r="H14" s="323"/>
      <c r="I14" s="188"/>
      <c r="J14" s="432" t="s">
        <v>201</v>
      </c>
      <c r="K14" s="433"/>
      <c r="L14" s="185">
        <v>9</v>
      </c>
      <c r="M14" s="312">
        <v>9</v>
      </c>
      <c r="N14" s="396" t="s">
        <v>275</v>
      </c>
      <c r="O14" s="305"/>
    </row>
    <row r="15" spans="1:18" ht="16.5" customHeight="1" x14ac:dyDescent="0.15">
      <c r="A15" s="338"/>
      <c r="B15" s="178"/>
      <c r="C15" s="178"/>
      <c r="D15" s="337" t="s">
        <v>207</v>
      </c>
      <c r="E15" s="306">
        <f t="shared" si="1"/>
        <v>352</v>
      </c>
      <c r="F15" s="188">
        <v>335</v>
      </c>
      <c r="G15" s="320">
        <v>17</v>
      </c>
      <c r="H15" s="324"/>
      <c r="I15" s="187"/>
      <c r="J15" s="432" t="s">
        <v>202</v>
      </c>
      <c r="K15" s="433"/>
      <c r="L15" s="185">
        <f t="shared" si="0"/>
        <v>36</v>
      </c>
      <c r="M15" s="312">
        <v>32</v>
      </c>
      <c r="N15" s="396">
        <v>4</v>
      </c>
      <c r="O15" s="304"/>
    </row>
    <row r="16" spans="1:18" ht="16.5" customHeight="1" x14ac:dyDescent="0.15">
      <c r="A16" s="338"/>
      <c r="B16" s="178"/>
      <c r="C16" s="178"/>
      <c r="D16" s="337" t="s">
        <v>209</v>
      </c>
      <c r="E16" s="306">
        <f t="shared" si="1"/>
        <v>282</v>
      </c>
      <c r="F16" s="187">
        <v>276</v>
      </c>
      <c r="G16" s="320">
        <v>6</v>
      </c>
      <c r="H16" s="323"/>
      <c r="I16" s="188"/>
      <c r="J16" s="432" t="s">
        <v>204</v>
      </c>
      <c r="K16" s="433"/>
      <c r="L16" s="306">
        <f t="shared" si="0"/>
        <v>6738</v>
      </c>
      <c r="M16" s="313">
        <v>6252</v>
      </c>
      <c r="N16" s="396">
        <v>486</v>
      </c>
      <c r="O16" s="305"/>
    </row>
    <row r="17" spans="1:20" ht="16.5" customHeight="1" x14ac:dyDescent="0.15">
      <c r="A17" s="338"/>
      <c r="B17" s="178"/>
      <c r="C17" s="178"/>
      <c r="D17" s="337" t="s">
        <v>211</v>
      </c>
      <c r="E17" s="306">
        <f t="shared" si="1"/>
        <v>765</v>
      </c>
      <c r="F17" s="188">
        <v>730</v>
      </c>
      <c r="G17" s="320">
        <v>35</v>
      </c>
      <c r="H17" s="324"/>
      <c r="I17" s="187"/>
      <c r="J17" s="432" t="s">
        <v>206</v>
      </c>
      <c r="K17" s="433"/>
      <c r="L17" s="185">
        <v>10</v>
      </c>
      <c r="M17" s="312">
        <v>3</v>
      </c>
      <c r="N17" s="396" t="s">
        <v>275</v>
      </c>
      <c r="O17" s="304"/>
    </row>
    <row r="18" spans="1:20" ht="16.5" customHeight="1" x14ac:dyDescent="0.15">
      <c r="A18" s="338"/>
      <c r="B18" s="178"/>
      <c r="C18" s="178"/>
      <c r="D18" s="337" t="s">
        <v>213</v>
      </c>
      <c r="E18" s="306">
        <f t="shared" si="1"/>
        <v>173</v>
      </c>
      <c r="F18" s="187">
        <v>158</v>
      </c>
      <c r="G18" s="320">
        <v>15</v>
      </c>
      <c r="H18" s="324"/>
      <c r="I18" s="187"/>
      <c r="J18" s="432" t="s">
        <v>208</v>
      </c>
      <c r="K18" s="433"/>
      <c r="L18" s="306">
        <f t="shared" si="0"/>
        <v>1377</v>
      </c>
      <c r="M18" s="313">
        <v>1228</v>
      </c>
      <c r="N18" s="396">
        <v>149</v>
      </c>
      <c r="O18" s="305"/>
    </row>
    <row r="19" spans="1:20" ht="16.5" customHeight="1" x14ac:dyDescent="0.15">
      <c r="A19" s="338"/>
      <c r="B19" s="178"/>
      <c r="C19" s="178"/>
      <c r="D19" s="337" t="s">
        <v>214</v>
      </c>
      <c r="E19" s="306">
        <f t="shared" si="1"/>
        <v>102</v>
      </c>
      <c r="F19" s="188">
        <v>100</v>
      </c>
      <c r="G19" s="321">
        <v>2</v>
      </c>
      <c r="H19" s="324"/>
      <c r="I19" s="187"/>
      <c r="J19" s="432" t="s">
        <v>210</v>
      </c>
      <c r="K19" s="433"/>
      <c r="L19" s="185">
        <f t="shared" si="0"/>
        <v>395</v>
      </c>
      <c r="M19" s="312">
        <v>285</v>
      </c>
      <c r="N19" s="396">
        <v>110</v>
      </c>
      <c r="O19" s="305"/>
    </row>
    <row r="20" spans="1:20" ht="16.5" customHeight="1" x14ac:dyDescent="0.15">
      <c r="A20" s="338"/>
      <c r="B20" s="178"/>
      <c r="C20" s="178"/>
      <c r="D20" s="337" t="s">
        <v>215</v>
      </c>
      <c r="E20" s="306">
        <f t="shared" si="1"/>
        <v>494</v>
      </c>
      <c r="F20" s="187">
        <v>313</v>
      </c>
      <c r="G20" s="320">
        <v>181</v>
      </c>
      <c r="H20" s="324"/>
      <c r="I20" s="187"/>
      <c r="J20" s="432" t="s">
        <v>212</v>
      </c>
      <c r="K20" s="433"/>
      <c r="L20" s="185">
        <f t="shared" si="0"/>
        <v>12</v>
      </c>
      <c r="M20" s="312">
        <v>6</v>
      </c>
      <c r="N20" s="396">
        <v>6</v>
      </c>
      <c r="O20" s="305"/>
    </row>
    <row r="21" spans="1:20" ht="16.5" customHeight="1" x14ac:dyDescent="0.15">
      <c r="A21" s="338"/>
      <c r="B21" s="178"/>
      <c r="C21" s="178"/>
      <c r="D21" s="337" t="s">
        <v>216</v>
      </c>
      <c r="E21" s="306">
        <f t="shared" si="1"/>
        <v>266</v>
      </c>
      <c r="F21" s="188">
        <v>256</v>
      </c>
      <c r="G21" s="320">
        <v>10</v>
      </c>
      <c r="H21" s="324"/>
      <c r="I21" s="187"/>
      <c r="J21" s="432" t="s">
        <v>468</v>
      </c>
      <c r="K21" s="433"/>
      <c r="L21" s="185">
        <f t="shared" si="0"/>
        <v>5</v>
      </c>
      <c r="M21" s="312">
        <v>4</v>
      </c>
      <c r="N21" s="396">
        <v>1</v>
      </c>
      <c r="O21" s="305"/>
    </row>
    <row r="22" spans="1:20" ht="16.5" customHeight="1" x14ac:dyDescent="0.15">
      <c r="A22" s="338"/>
      <c r="B22" s="178"/>
      <c r="C22" s="178"/>
      <c r="D22" s="337" t="s">
        <v>217</v>
      </c>
      <c r="E22" s="306">
        <f t="shared" si="1"/>
        <v>247</v>
      </c>
      <c r="F22" s="187">
        <v>225</v>
      </c>
      <c r="G22" s="320">
        <v>22</v>
      </c>
      <c r="H22" s="324"/>
      <c r="I22" s="187"/>
      <c r="J22" s="432" t="s">
        <v>476</v>
      </c>
      <c r="K22" s="433"/>
      <c r="L22" s="185">
        <f t="shared" si="0"/>
        <v>37</v>
      </c>
      <c r="M22" s="188">
        <v>16</v>
      </c>
      <c r="N22" s="320">
        <v>21</v>
      </c>
      <c r="O22" s="305"/>
    </row>
    <row r="23" spans="1:20" ht="16.5" customHeight="1" x14ac:dyDescent="0.15">
      <c r="A23" s="338"/>
      <c r="B23" s="178"/>
      <c r="C23" s="178"/>
      <c r="D23" s="337" t="s">
        <v>218</v>
      </c>
      <c r="E23" s="306">
        <f t="shared" si="1"/>
        <v>273</v>
      </c>
      <c r="F23" s="188">
        <v>211</v>
      </c>
      <c r="G23" s="320">
        <v>62</v>
      </c>
      <c r="H23" s="324"/>
      <c r="I23" s="432" t="s">
        <v>354</v>
      </c>
      <c r="J23" s="432"/>
      <c r="K23" s="433"/>
      <c r="L23" s="306">
        <f>M23+N23</f>
        <v>2858</v>
      </c>
      <c r="M23" s="188">
        <f>M24+M25+M26+M27+M28+M35+M42+M49+M50</f>
        <v>2368</v>
      </c>
      <c r="N23" s="317">
        <f>N24+N25+N26+N27+N28+N35+N42+N49+N50</f>
        <v>490</v>
      </c>
      <c r="O23" s="120"/>
    </row>
    <row r="24" spans="1:20" ht="16.5" customHeight="1" x14ac:dyDescent="0.15">
      <c r="A24" s="338"/>
      <c r="B24" s="178"/>
      <c r="C24" s="178"/>
      <c r="D24" s="337" t="s">
        <v>219</v>
      </c>
      <c r="E24" s="306">
        <f t="shared" si="1"/>
        <v>255</v>
      </c>
      <c r="F24" s="187">
        <v>249</v>
      </c>
      <c r="G24" s="320">
        <v>6</v>
      </c>
      <c r="H24" s="324"/>
      <c r="I24" s="187"/>
      <c r="J24" s="432" t="s">
        <v>355</v>
      </c>
      <c r="K24" s="433"/>
      <c r="L24" s="185">
        <f t="shared" si="0"/>
        <v>37</v>
      </c>
      <c r="M24" s="187">
        <v>34</v>
      </c>
      <c r="N24" s="320">
        <v>3</v>
      </c>
      <c r="O24" s="305"/>
    </row>
    <row r="25" spans="1:20" ht="16.5" customHeight="1" x14ac:dyDescent="0.15">
      <c r="A25" s="338"/>
      <c r="B25" s="178"/>
      <c r="C25" s="178"/>
      <c r="D25" s="337" t="s">
        <v>220</v>
      </c>
      <c r="E25" s="306">
        <f t="shared" si="1"/>
        <v>200</v>
      </c>
      <c r="F25" s="188">
        <v>161</v>
      </c>
      <c r="G25" s="320">
        <v>39</v>
      </c>
      <c r="H25" s="324"/>
      <c r="I25" s="187"/>
      <c r="J25" s="432" t="s">
        <v>356</v>
      </c>
      <c r="K25" s="433"/>
      <c r="L25" s="185">
        <f t="shared" si="0"/>
        <v>39</v>
      </c>
      <c r="M25" s="187">
        <v>37</v>
      </c>
      <c r="N25" s="320">
        <v>2</v>
      </c>
      <c r="O25" s="305"/>
    </row>
    <row r="26" spans="1:20" ht="16.5" customHeight="1" x14ac:dyDescent="0.15">
      <c r="A26" s="338"/>
      <c r="B26" s="178"/>
      <c r="C26" s="178"/>
      <c r="D26" s="337" t="s">
        <v>221</v>
      </c>
      <c r="E26" s="306">
        <f t="shared" si="1"/>
        <v>242</v>
      </c>
      <c r="F26" s="187">
        <v>154</v>
      </c>
      <c r="G26" s="320">
        <v>88</v>
      </c>
      <c r="H26" s="324"/>
      <c r="I26" s="187"/>
      <c r="J26" s="432" t="s">
        <v>320</v>
      </c>
      <c r="K26" s="433"/>
      <c r="L26" s="185">
        <f t="shared" si="0"/>
        <v>18</v>
      </c>
      <c r="M26" s="187">
        <v>17</v>
      </c>
      <c r="N26" s="320">
        <v>1</v>
      </c>
      <c r="O26" s="305"/>
    </row>
    <row r="27" spans="1:20" ht="16.5" customHeight="1" x14ac:dyDescent="0.15">
      <c r="A27" s="338"/>
      <c r="B27" s="178"/>
      <c r="C27" s="178"/>
      <c r="D27" s="337" t="s">
        <v>222</v>
      </c>
      <c r="E27" s="306">
        <f t="shared" si="1"/>
        <v>771</v>
      </c>
      <c r="F27" s="188">
        <v>662</v>
      </c>
      <c r="G27" s="320">
        <v>109</v>
      </c>
      <c r="H27" s="324"/>
      <c r="I27" s="187"/>
      <c r="J27" s="432" t="s">
        <v>321</v>
      </c>
      <c r="K27" s="433"/>
      <c r="L27" s="185">
        <f t="shared" si="0"/>
        <v>98</v>
      </c>
      <c r="M27" s="187">
        <v>71</v>
      </c>
      <c r="N27" s="320">
        <v>27</v>
      </c>
      <c r="O27" s="305"/>
    </row>
    <row r="28" spans="1:20" ht="16.5" customHeight="1" x14ac:dyDescent="0.15">
      <c r="A28" s="338"/>
      <c r="B28" s="178"/>
      <c r="C28" s="178"/>
      <c r="D28" s="337" t="s">
        <v>223</v>
      </c>
      <c r="E28" s="306">
        <f t="shared" si="1"/>
        <v>201</v>
      </c>
      <c r="F28" s="187">
        <v>163</v>
      </c>
      <c r="G28" s="320">
        <v>38</v>
      </c>
      <c r="H28" s="324"/>
      <c r="I28" s="187"/>
      <c r="J28" s="432" t="s">
        <v>357</v>
      </c>
      <c r="K28" s="433"/>
      <c r="L28" s="185">
        <f t="shared" si="0"/>
        <v>911</v>
      </c>
      <c r="M28" s="187">
        <v>689</v>
      </c>
      <c r="N28" s="320">
        <v>222</v>
      </c>
      <c r="O28" s="305"/>
    </row>
    <row r="29" spans="1:20" ht="16.5" customHeight="1" x14ac:dyDescent="0.15">
      <c r="A29" s="338"/>
      <c r="B29" s="178"/>
      <c r="C29" s="178"/>
      <c r="D29" s="337" t="s">
        <v>224</v>
      </c>
      <c r="E29" s="306">
        <f t="shared" si="1"/>
        <v>86</v>
      </c>
      <c r="F29" s="188">
        <v>65</v>
      </c>
      <c r="G29" s="320">
        <v>21</v>
      </c>
      <c r="H29" s="324"/>
      <c r="I29" s="187"/>
      <c r="J29" s="318"/>
      <c r="K29" s="319" t="s">
        <v>323</v>
      </c>
      <c r="L29" s="185">
        <f t="shared" si="0"/>
        <v>457</v>
      </c>
      <c r="M29" s="187">
        <v>295</v>
      </c>
      <c r="N29" s="320">
        <v>162</v>
      </c>
      <c r="O29" s="305"/>
    </row>
    <row r="30" spans="1:20" ht="16.5" customHeight="1" x14ac:dyDescent="0.15">
      <c r="A30" s="338"/>
      <c r="B30" s="178"/>
      <c r="C30" s="178"/>
      <c r="D30" s="337" t="s">
        <v>225</v>
      </c>
      <c r="E30" s="306">
        <f t="shared" si="1"/>
        <v>75</v>
      </c>
      <c r="F30" s="187">
        <v>68</v>
      </c>
      <c r="G30" s="320">
        <v>7</v>
      </c>
      <c r="H30" s="324"/>
      <c r="I30" s="187"/>
      <c r="J30" s="318"/>
      <c r="K30" s="319" t="s">
        <v>469</v>
      </c>
      <c r="L30" s="185">
        <f t="shared" si="0"/>
        <v>23</v>
      </c>
      <c r="M30" s="187">
        <v>20</v>
      </c>
      <c r="N30" s="321">
        <v>3</v>
      </c>
      <c r="O30" s="304"/>
      <c r="R30" s="120"/>
      <c r="S30" s="120"/>
      <c r="T30" s="120"/>
    </row>
    <row r="31" spans="1:20" ht="16.5" customHeight="1" x14ac:dyDescent="0.15">
      <c r="A31" s="338"/>
      <c r="B31" s="178"/>
      <c r="C31" s="178"/>
      <c r="D31" s="337" t="s">
        <v>226</v>
      </c>
      <c r="E31" s="306">
        <f>SUM(F31:G31)</f>
        <v>101</v>
      </c>
      <c r="F31" s="188">
        <v>100</v>
      </c>
      <c r="G31" s="320">
        <v>1</v>
      </c>
      <c r="H31" s="324"/>
      <c r="I31" s="187"/>
      <c r="J31" s="318"/>
      <c r="K31" s="319" t="s">
        <v>470</v>
      </c>
      <c r="L31" s="185">
        <f t="shared" si="0"/>
        <v>39</v>
      </c>
      <c r="M31" s="187">
        <v>37</v>
      </c>
      <c r="N31" s="321">
        <v>2</v>
      </c>
      <c r="O31" s="304"/>
      <c r="R31" s="120"/>
      <c r="S31" s="120"/>
      <c r="T31" s="120"/>
    </row>
    <row r="32" spans="1:20" ht="16.5" customHeight="1" x14ac:dyDescent="0.15">
      <c r="A32" s="338"/>
      <c r="B32" s="178"/>
      <c r="C32" s="178"/>
      <c r="D32" s="337" t="s">
        <v>227</v>
      </c>
      <c r="E32" s="306">
        <f t="shared" si="1"/>
        <v>593</v>
      </c>
      <c r="F32" s="187">
        <v>552</v>
      </c>
      <c r="G32" s="320">
        <v>41</v>
      </c>
      <c r="H32" s="324"/>
      <c r="I32" s="187"/>
      <c r="J32" s="318"/>
      <c r="K32" s="319" t="s">
        <v>471</v>
      </c>
      <c r="L32" s="185">
        <f t="shared" si="0"/>
        <v>36</v>
      </c>
      <c r="M32" s="187">
        <v>35</v>
      </c>
      <c r="N32" s="320">
        <v>1</v>
      </c>
      <c r="O32" s="305"/>
    </row>
    <row r="33" spans="1:15" ht="16.5" customHeight="1" x14ac:dyDescent="0.15">
      <c r="A33" s="338"/>
      <c r="B33" s="178"/>
      <c r="C33" s="178"/>
      <c r="D33" s="337" t="s">
        <v>228</v>
      </c>
      <c r="E33" s="306">
        <f t="shared" si="1"/>
        <v>1030</v>
      </c>
      <c r="F33" s="188">
        <v>968</v>
      </c>
      <c r="G33" s="320">
        <v>62</v>
      </c>
      <c r="H33" s="324"/>
      <c r="I33" s="187"/>
      <c r="J33" s="318"/>
      <c r="K33" s="319" t="s">
        <v>472</v>
      </c>
      <c r="L33" s="185">
        <f t="shared" si="0"/>
        <v>261</v>
      </c>
      <c r="M33" s="187">
        <v>212</v>
      </c>
      <c r="N33" s="320">
        <v>49</v>
      </c>
      <c r="O33" s="305"/>
    </row>
    <row r="34" spans="1:15" ht="16.5" customHeight="1" x14ac:dyDescent="0.15">
      <c r="A34" s="338"/>
      <c r="B34" s="178"/>
      <c r="C34" s="178"/>
      <c r="D34" s="337" t="s">
        <v>229</v>
      </c>
      <c r="E34" s="306">
        <f t="shared" si="1"/>
        <v>274</v>
      </c>
      <c r="F34" s="326">
        <v>256</v>
      </c>
      <c r="G34" s="327">
        <v>18</v>
      </c>
      <c r="H34" s="324"/>
      <c r="I34" s="187"/>
      <c r="J34" s="318"/>
      <c r="K34" s="319" t="s">
        <v>330</v>
      </c>
      <c r="L34" s="185">
        <f t="shared" si="0"/>
        <v>95</v>
      </c>
      <c r="M34" s="187">
        <f>M28-M29-M30-M31-M32-M33</f>
        <v>90</v>
      </c>
      <c r="N34" s="320">
        <f>N28-N29-N30-N31-N32-N33</f>
        <v>5</v>
      </c>
      <c r="O34" s="305"/>
    </row>
    <row r="35" spans="1:15" ht="16.5" customHeight="1" x14ac:dyDescent="0.15">
      <c r="A35" s="338"/>
      <c r="B35" s="178"/>
      <c r="C35" s="178"/>
      <c r="D35" s="337" t="s">
        <v>230</v>
      </c>
      <c r="E35" s="306">
        <f t="shared" si="1"/>
        <v>215</v>
      </c>
      <c r="F35" s="326">
        <v>202</v>
      </c>
      <c r="G35" s="327">
        <v>13</v>
      </c>
      <c r="H35" s="324"/>
      <c r="I35" s="187"/>
      <c r="J35" s="432" t="s">
        <v>358</v>
      </c>
      <c r="K35" s="433"/>
      <c r="L35" s="306">
        <f t="shared" si="0"/>
        <v>1107</v>
      </c>
      <c r="M35" s="187">
        <v>970</v>
      </c>
      <c r="N35" s="320">
        <v>137</v>
      </c>
      <c r="O35" s="305"/>
    </row>
    <row r="36" spans="1:15" ht="16.5" customHeight="1" x14ac:dyDescent="0.15">
      <c r="A36" s="338"/>
      <c r="B36" s="178"/>
      <c r="C36" s="178"/>
      <c r="D36" s="337" t="s">
        <v>231</v>
      </c>
      <c r="E36" s="306">
        <f t="shared" si="1"/>
        <v>2678</v>
      </c>
      <c r="F36" s="188">
        <v>2511</v>
      </c>
      <c r="G36" s="327">
        <v>167</v>
      </c>
      <c r="H36" s="324"/>
      <c r="I36" s="187"/>
      <c r="J36" s="322"/>
      <c r="K36" s="318" t="s">
        <v>232</v>
      </c>
      <c r="L36" s="185">
        <f t="shared" si="0"/>
        <v>351</v>
      </c>
      <c r="M36" s="187">
        <v>285</v>
      </c>
      <c r="N36" s="320">
        <v>66</v>
      </c>
      <c r="O36" s="305"/>
    </row>
    <row r="37" spans="1:15" ht="16.5" customHeight="1" x14ac:dyDescent="0.15">
      <c r="A37" s="338"/>
      <c r="B37" s="178"/>
      <c r="C37" s="178"/>
      <c r="D37" s="337" t="s">
        <v>233</v>
      </c>
      <c r="E37" s="306">
        <f t="shared" si="1"/>
        <v>2887</v>
      </c>
      <c r="F37" s="188">
        <v>2761</v>
      </c>
      <c r="G37" s="327">
        <v>126</v>
      </c>
      <c r="H37" s="324"/>
      <c r="I37" s="187"/>
      <c r="J37" s="322"/>
      <c r="K37" s="318" t="s">
        <v>234</v>
      </c>
      <c r="L37" s="185">
        <f t="shared" si="0"/>
        <v>309</v>
      </c>
      <c r="M37" s="187">
        <v>302</v>
      </c>
      <c r="N37" s="320">
        <v>7</v>
      </c>
      <c r="O37" s="305"/>
    </row>
    <row r="38" spans="1:15" ht="16.5" customHeight="1" x14ac:dyDescent="0.15">
      <c r="A38" s="338"/>
      <c r="B38" s="178"/>
      <c r="C38" s="436" t="s">
        <v>235</v>
      </c>
      <c r="D38" s="437"/>
      <c r="E38" s="306">
        <f t="shared" si="1"/>
        <v>326</v>
      </c>
      <c r="F38" s="188">
        <v>283</v>
      </c>
      <c r="G38" s="320">
        <v>43</v>
      </c>
      <c r="H38" s="324"/>
      <c r="I38" s="187"/>
      <c r="J38" s="322"/>
      <c r="K38" s="318" t="s">
        <v>236</v>
      </c>
      <c r="L38" s="185">
        <f t="shared" si="0"/>
        <v>193</v>
      </c>
      <c r="M38" s="187">
        <v>146</v>
      </c>
      <c r="N38" s="320">
        <v>47</v>
      </c>
      <c r="O38" s="305"/>
    </row>
    <row r="39" spans="1:15" ht="16.5" customHeight="1" x14ac:dyDescent="0.15">
      <c r="A39" s="338"/>
      <c r="B39" s="178"/>
      <c r="C39" s="436" t="s">
        <v>237</v>
      </c>
      <c r="D39" s="437"/>
      <c r="E39" s="306">
        <f t="shared" si="1"/>
        <v>18</v>
      </c>
      <c r="F39" s="188">
        <v>17</v>
      </c>
      <c r="G39" s="327">
        <v>1</v>
      </c>
      <c r="H39" s="324"/>
      <c r="I39" s="187"/>
      <c r="J39" s="322"/>
      <c r="K39" s="318" t="s">
        <v>238</v>
      </c>
      <c r="L39" s="185">
        <f t="shared" si="0"/>
        <v>66</v>
      </c>
      <c r="M39" s="187">
        <v>58</v>
      </c>
      <c r="N39" s="320">
        <v>8</v>
      </c>
      <c r="O39" s="305"/>
    </row>
    <row r="40" spans="1:15" ht="16.5" customHeight="1" x14ac:dyDescent="0.15">
      <c r="A40" s="338"/>
      <c r="B40" s="178"/>
      <c r="C40" s="436" t="s">
        <v>239</v>
      </c>
      <c r="D40" s="437"/>
      <c r="E40" s="306">
        <f t="shared" si="1"/>
        <v>231</v>
      </c>
      <c r="F40" s="326">
        <v>206</v>
      </c>
      <c r="G40" s="327">
        <v>25</v>
      </c>
      <c r="H40" s="324"/>
      <c r="I40" s="187"/>
      <c r="J40" s="322"/>
      <c r="K40" s="319" t="s">
        <v>473</v>
      </c>
      <c r="L40" s="185">
        <f>M40+N40</f>
        <v>41</v>
      </c>
      <c r="M40" s="187">
        <v>35</v>
      </c>
      <c r="N40" s="320">
        <v>6</v>
      </c>
      <c r="O40" s="305"/>
    </row>
    <row r="41" spans="1:15" ht="16.5" customHeight="1" x14ac:dyDescent="0.15">
      <c r="A41" s="338"/>
      <c r="B41" s="178"/>
      <c r="C41" s="436" t="s">
        <v>240</v>
      </c>
      <c r="D41" s="437"/>
      <c r="E41" s="306">
        <f t="shared" si="1"/>
        <v>43</v>
      </c>
      <c r="F41" s="326">
        <v>41</v>
      </c>
      <c r="G41" s="327">
        <v>2</v>
      </c>
      <c r="H41" s="324"/>
      <c r="I41" s="187"/>
      <c r="J41" s="322"/>
      <c r="K41" s="318" t="s">
        <v>349</v>
      </c>
      <c r="L41" s="306">
        <f t="shared" si="0"/>
        <v>147</v>
      </c>
      <c r="M41" s="187">
        <f>M35-M36-M37-M38-M39-M40</f>
        <v>144</v>
      </c>
      <c r="N41" s="320">
        <f>N35-N36-N37-N38-N39-N40</f>
        <v>3</v>
      </c>
      <c r="O41" s="305"/>
    </row>
    <row r="42" spans="1:15" ht="16.5" customHeight="1" x14ac:dyDescent="0.15">
      <c r="A42" s="338"/>
      <c r="B42" s="178"/>
      <c r="C42" s="436" t="s">
        <v>241</v>
      </c>
      <c r="D42" s="437"/>
      <c r="E42" s="306">
        <f t="shared" si="1"/>
        <v>489</v>
      </c>
      <c r="F42" s="326">
        <v>347</v>
      </c>
      <c r="G42" s="327">
        <v>142</v>
      </c>
      <c r="H42" s="328"/>
      <c r="I42" s="187"/>
      <c r="J42" s="432" t="s">
        <v>242</v>
      </c>
      <c r="K42" s="433"/>
      <c r="L42" s="185">
        <f>M42+N42</f>
        <v>526</v>
      </c>
      <c r="M42" s="187">
        <v>445</v>
      </c>
      <c r="N42" s="320">
        <v>81</v>
      </c>
      <c r="O42" s="305"/>
    </row>
    <row r="43" spans="1:15" ht="16.5" customHeight="1" x14ac:dyDescent="0.15">
      <c r="A43" s="338"/>
      <c r="B43" s="178"/>
      <c r="C43" s="436" t="s">
        <v>243</v>
      </c>
      <c r="D43" s="437"/>
      <c r="E43" s="306">
        <f t="shared" si="1"/>
        <v>21</v>
      </c>
      <c r="F43" s="326">
        <v>21</v>
      </c>
      <c r="G43" s="329" t="s">
        <v>275</v>
      </c>
      <c r="H43" s="324"/>
      <c r="I43" s="187"/>
      <c r="J43" s="322"/>
      <c r="K43" s="318" t="s">
        <v>244</v>
      </c>
      <c r="L43" s="185">
        <f t="shared" si="0"/>
        <v>209</v>
      </c>
      <c r="M43" s="187">
        <v>153</v>
      </c>
      <c r="N43" s="320">
        <v>56</v>
      </c>
      <c r="O43" s="305"/>
    </row>
    <row r="44" spans="1:15" ht="16.5" customHeight="1" x14ac:dyDescent="0.15">
      <c r="A44" s="338"/>
      <c r="B44" s="178"/>
      <c r="C44" s="436" t="s">
        <v>245</v>
      </c>
      <c r="D44" s="437"/>
      <c r="E44" s="306">
        <f t="shared" si="1"/>
        <v>187</v>
      </c>
      <c r="F44" s="326">
        <v>164</v>
      </c>
      <c r="G44" s="327">
        <v>23</v>
      </c>
      <c r="H44" s="324"/>
      <c r="I44" s="187"/>
      <c r="J44" s="322"/>
      <c r="K44" s="318" t="s">
        <v>246</v>
      </c>
      <c r="L44" s="185">
        <f t="shared" si="0"/>
        <v>56</v>
      </c>
      <c r="M44" s="187">
        <v>55</v>
      </c>
      <c r="N44" s="320">
        <v>1</v>
      </c>
      <c r="O44" s="305"/>
    </row>
    <row r="45" spans="1:15" ht="16.5" customHeight="1" x14ac:dyDescent="0.15">
      <c r="A45" s="338"/>
      <c r="B45" s="178"/>
      <c r="C45" s="436" t="s">
        <v>247</v>
      </c>
      <c r="D45" s="437"/>
      <c r="E45" s="306">
        <f t="shared" si="1"/>
        <v>8</v>
      </c>
      <c r="F45" s="326">
        <v>7</v>
      </c>
      <c r="G45" s="321">
        <v>1</v>
      </c>
      <c r="H45" s="324"/>
      <c r="I45" s="187"/>
      <c r="J45" s="322"/>
      <c r="K45" s="318" t="s">
        <v>248</v>
      </c>
      <c r="L45" s="185">
        <f t="shared" si="0"/>
        <v>27</v>
      </c>
      <c r="M45" s="187">
        <v>25</v>
      </c>
      <c r="N45" s="320">
        <v>2</v>
      </c>
      <c r="O45" s="305"/>
    </row>
    <row r="46" spans="1:15" ht="16.5" customHeight="1" x14ac:dyDescent="0.15">
      <c r="A46" s="338"/>
      <c r="B46" s="178"/>
      <c r="C46" s="436" t="s">
        <v>249</v>
      </c>
      <c r="D46" s="437"/>
      <c r="E46" s="306">
        <f t="shared" si="1"/>
        <v>654</v>
      </c>
      <c r="F46" s="326">
        <v>576</v>
      </c>
      <c r="G46" s="327">
        <v>78</v>
      </c>
      <c r="H46" s="324"/>
      <c r="I46" s="187"/>
      <c r="J46" s="322"/>
      <c r="K46" s="318" t="s">
        <v>475</v>
      </c>
      <c r="L46" s="185">
        <f t="shared" si="0"/>
        <v>21</v>
      </c>
      <c r="M46" s="187">
        <v>20</v>
      </c>
      <c r="N46" s="320">
        <v>1</v>
      </c>
      <c r="O46" s="305"/>
    </row>
    <row r="47" spans="1:15" ht="16.5" customHeight="1" x14ac:dyDescent="0.15">
      <c r="A47" s="338"/>
      <c r="B47" s="178"/>
      <c r="C47" s="436" t="s">
        <v>250</v>
      </c>
      <c r="D47" s="437"/>
      <c r="E47" s="306">
        <f t="shared" si="1"/>
        <v>1056</v>
      </c>
      <c r="F47" s="326">
        <v>749</v>
      </c>
      <c r="G47" s="327">
        <v>307</v>
      </c>
      <c r="H47" s="324"/>
      <c r="I47" s="187"/>
      <c r="J47" s="322"/>
      <c r="K47" s="318" t="s">
        <v>474</v>
      </c>
      <c r="L47" s="185">
        <f t="shared" si="0"/>
        <v>135</v>
      </c>
      <c r="M47" s="187">
        <v>127</v>
      </c>
      <c r="N47" s="320">
        <v>8</v>
      </c>
      <c r="O47" s="305"/>
    </row>
    <row r="48" spans="1:15" ht="16.5" customHeight="1" x14ac:dyDescent="0.15">
      <c r="A48" s="338"/>
      <c r="B48" s="178"/>
      <c r="C48" s="436" t="s">
        <v>251</v>
      </c>
      <c r="D48" s="437"/>
      <c r="E48" s="306">
        <f t="shared" si="1"/>
        <v>306</v>
      </c>
      <c r="F48" s="326">
        <v>255</v>
      </c>
      <c r="G48" s="327">
        <v>51</v>
      </c>
      <c r="H48" s="324"/>
      <c r="I48" s="187"/>
      <c r="J48" s="322"/>
      <c r="K48" s="318" t="s">
        <v>349</v>
      </c>
      <c r="L48" s="185">
        <f t="shared" si="0"/>
        <v>147</v>
      </c>
      <c r="M48" s="187">
        <v>144</v>
      </c>
      <c r="N48" s="320">
        <v>3</v>
      </c>
      <c r="O48" s="305"/>
    </row>
    <row r="49" spans="1:15" ht="16.5" customHeight="1" x14ac:dyDescent="0.15">
      <c r="A49" s="338"/>
      <c r="B49" s="178"/>
      <c r="C49" s="436" t="s">
        <v>252</v>
      </c>
      <c r="D49" s="437"/>
      <c r="E49" s="306">
        <f t="shared" si="1"/>
        <v>456</v>
      </c>
      <c r="F49" s="326">
        <v>425</v>
      </c>
      <c r="G49" s="327">
        <v>31</v>
      </c>
      <c r="H49" s="324"/>
      <c r="I49" s="187"/>
      <c r="J49" s="432" t="s">
        <v>359</v>
      </c>
      <c r="K49" s="433"/>
      <c r="L49" s="185">
        <f t="shared" si="0"/>
        <v>30</v>
      </c>
      <c r="M49" s="187">
        <v>27</v>
      </c>
      <c r="N49" s="320">
        <v>3</v>
      </c>
      <c r="O49" s="305"/>
    </row>
    <row r="50" spans="1:15" ht="16.5" customHeight="1" x14ac:dyDescent="0.15">
      <c r="A50" s="338"/>
      <c r="B50" s="178"/>
      <c r="C50" s="436" t="s">
        <v>187</v>
      </c>
      <c r="D50" s="437"/>
      <c r="E50" s="306">
        <f t="shared" si="1"/>
        <v>25</v>
      </c>
      <c r="F50" s="326">
        <v>24</v>
      </c>
      <c r="G50" s="329">
        <v>1</v>
      </c>
      <c r="H50" s="330"/>
      <c r="I50" s="331"/>
      <c r="J50" s="434" t="s">
        <v>477</v>
      </c>
      <c r="K50" s="435"/>
      <c r="L50" s="314">
        <f t="shared" si="0"/>
        <v>92</v>
      </c>
      <c r="M50" s="315">
        <v>78</v>
      </c>
      <c r="N50" s="316">
        <v>14</v>
      </c>
      <c r="O50" s="305"/>
    </row>
    <row r="51" spans="1:15" ht="16.5" customHeight="1" x14ac:dyDescent="0.15">
      <c r="A51" s="338"/>
      <c r="B51" s="178"/>
      <c r="C51" s="436" t="s">
        <v>189</v>
      </c>
      <c r="D51" s="437"/>
      <c r="E51" s="306">
        <f t="shared" si="1"/>
        <v>50</v>
      </c>
      <c r="F51" s="326">
        <v>35</v>
      </c>
      <c r="G51" s="327">
        <v>15</v>
      </c>
      <c r="H51" s="187"/>
      <c r="I51" s="187"/>
      <c r="J51" s="187"/>
      <c r="K51" s="187"/>
      <c r="L51" s="187"/>
      <c r="M51" s="188"/>
      <c r="N51" s="188"/>
      <c r="O51" s="66"/>
    </row>
    <row r="52" spans="1:15" ht="16.5" customHeight="1" x14ac:dyDescent="0.15">
      <c r="A52" s="339"/>
      <c r="B52" s="136"/>
      <c r="C52" s="448" t="s">
        <v>190</v>
      </c>
      <c r="D52" s="449"/>
      <c r="E52" s="308">
        <f t="shared" si="1"/>
        <v>989</v>
      </c>
      <c r="F52" s="309">
        <v>875</v>
      </c>
      <c r="G52" s="310">
        <v>114</v>
      </c>
      <c r="H52" s="307"/>
      <c r="I52" s="307"/>
      <c r="J52" s="307"/>
      <c r="K52" s="307"/>
      <c r="L52" s="307"/>
      <c r="M52" s="307"/>
      <c r="N52" s="307"/>
    </row>
    <row r="53" spans="1:15" ht="16.5" customHeight="1" x14ac:dyDescent="0.15">
      <c r="A53" s="178"/>
      <c r="B53" s="178"/>
      <c r="C53" s="178"/>
      <c r="D53" s="178"/>
      <c r="E53" s="178"/>
      <c r="F53" s="178"/>
      <c r="G53" s="178"/>
      <c r="H53" s="307"/>
      <c r="I53" s="307"/>
      <c r="J53" s="307"/>
      <c r="K53" s="307"/>
      <c r="L53" s="307"/>
      <c r="M53" s="307"/>
      <c r="N53" s="307"/>
    </row>
    <row r="54" spans="1:15" ht="16.5" customHeight="1" x14ac:dyDescent="0.15">
      <c r="A54" s="307" t="s">
        <v>401</v>
      </c>
      <c r="B54" s="307"/>
      <c r="C54" s="307"/>
      <c r="D54" s="307"/>
      <c r="E54" s="307"/>
      <c r="F54" s="307"/>
      <c r="G54" s="307"/>
      <c r="H54" s="307"/>
      <c r="I54" s="307"/>
      <c r="J54" s="307"/>
      <c r="K54" s="307"/>
      <c r="L54" s="307"/>
      <c r="M54" s="307"/>
      <c r="N54" s="307"/>
    </row>
    <row r="55" spans="1:15" ht="16.5" customHeight="1" x14ac:dyDescent="0.15">
      <c r="A55" s="307" t="s">
        <v>402</v>
      </c>
      <c r="B55" s="307"/>
      <c r="C55" s="307"/>
      <c r="D55" s="307"/>
      <c r="E55" s="307"/>
      <c r="F55" s="307"/>
      <c r="G55" s="307"/>
      <c r="H55" s="307"/>
      <c r="I55" s="307"/>
      <c r="J55" s="307"/>
      <c r="K55" s="307"/>
      <c r="L55" s="307"/>
      <c r="M55" s="307"/>
      <c r="N55" s="307"/>
    </row>
    <row r="56" spans="1:15" ht="16.5" customHeight="1" x14ac:dyDescent="0.15">
      <c r="A56" s="307" t="s">
        <v>403</v>
      </c>
      <c r="B56" s="307"/>
      <c r="C56" s="307"/>
      <c r="D56" s="307"/>
      <c r="E56" s="307"/>
      <c r="F56" s="307"/>
      <c r="G56" s="307"/>
      <c r="H56" s="307"/>
      <c r="I56" s="307"/>
      <c r="J56" s="307"/>
      <c r="K56" s="307"/>
      <c r="L56" s="307"/>
      <c r="M56" s="307"/>
      <c r="N56" s="307"/>
    </row>
    <row r="57" spans="1:15" ht="16.5" customHeight="1" x14ac:dyDescent="0.15"/>
    <row r="58" spans="1:15" ht="16.5" customHeight="1" x14ac:dyDescent="0.15"/>
    <row r="59" spans="1:15" ht="16.5" customHeight="1" x14ac:dyDescent="0.15"/>
    <row r="60" spans="1:15" ht="16.5" customHeight="1" x14ac:dyDescent="0.15"/>
    <row r="61" spans="1:15" ht="16.5" customHeight="1" x14ac:dyDescent="0.15"/>
  </sheetData>
  <mergeCells count="53">
    <mergeCell ref="A2:N2"/>
    <mergeCell ref="C48:D48"/>
    <mergeCell ref="C49:D49"/>
    <mergeCell ref="C45:D45"/>
    <mergeCell ref="C46:D46"/>
    <mergeCell ref="C39:D39"/>
    <mergeCell ref="C40:D40"/>
    <mergeCell ref="C41:D41"/>
    <mergeCell ref="C47:D47"/>
    <mergeCell ref="C42:D42"/>
    <mergeCell ref="C52:D52"/>
    <mergeCell ref="A8:D8"/>
    <mergeCell ref="J6:K6"/>
    <mergeCell ref="J7:K7"/>
    <mergeCell ref="J8:K8"/>
    <mergeCell ref="J15:K15"/>
    <mergeCell ref="C13:D13"/>
    <mergeCell ref="J16:K16"/>
    <mergeCell ref="J17:K17"/>
    <mergeCell ref="J18:K18"/>
    <mergeCell ref="C43:D43"/>
    <mergeCell ref="C44:D44"/>
    <mergeCell ref="J11:K11"/>
    <mergeCell ref="J20:K20"/>
    <mergeCell ref="J21:K21"/>
    <mergeCell ref="J22:K22"/>
    <mergeCell ref="C50:D50"/>
    <mergeCell ref="A7:D7"/>
    <mergeCell ref="C51:D51"/>
    <mergeCell ref="A11:D11"/>
    <mergeCell ref="J12:K12"/>
    <mergeCell ref="J13:K13"/>
    <mergeCell ref="J14:K14"/>
    <mergeCell ref="B12:D12"/>
    <mergeCell ref="J19:K19"/>
    <mergeCell ref="J10:K10"/>
    <mergeCell ref="I23:K23"/>
    <mergeCell ref="C38:D38"/>
    <mergeCell ref="J9:K9"/>
    <mergeCell ref="B9:D9"/>
    <mergeCell ref="B10:D10"/>
    <mergeCell ref="A5:D5"/>
    <mergeCell ref="H5:K5"/>
    <mergeCell ref="A6:D6"/>
    <mergeCell ref="J49:K49"/>
    <mergeCell ref="J50:K50"/>
    <mergeCell ref="J28:K28"/>
    <mergeCell ref="J24:K24"/>
    <mergeCell ref="J25:K25"/>
    <mergeCell ref="J26:K26"/>
    <mergeCell ref="J27:K27"/>
    <mergeCell ref="J35:K35"/>
    <mergeCell ref="J42:K42"/>
  </mergeCells>
  <phoneticPr fontId="2"/>
  <pageMargins left="1.0826771653543308" right="0.59055118110236227" top="0.39370078740157483" bottom="0.39370078740157483" header="0.51181102362204722" footer="0.51181102362204722"/>
  <pageSetup paperSize="9" scale="9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62"/>
  <sheetViews>
    <sheetView view="pageBreakPreview" topLeftCell="A35" zoomScaleNormal="100" zoomScaleSheetLayoutView="100" workbookViewId="0"/>
  </sheetViews>
  <sheetFormatPr defaultRowHeight="13.5" x14ac:dyDescent="0.15"/>
  <cols>
    <col min="1" max="3" width="2.625" style="45" customWidth="1"/>
    <col min="4" max="4" width="12.375" style="45" customWidth="1"/>
    <col min="5" max="7" width="7.625" style="45" customWidth="1"/>
    <col min="8" max="10" width="2.625" style="45" customWidth="1"/>
    <col min="11" max="11" width="12.375" style="45" customWidth="1"/>
    <col min="12" max="14" width="7.625" style="45" customWidth="1"/>
    <col min="15" max="16384" width="9" style="45"/>
  </cols>
  <sheetData>
    <row r="1" spans="1:16" ht="16.5" customHeight="1" x14ac:dyDescent="0.15"/>
    <row r="2" spans="1:16" ht="16.5" customHeight="1" x14ac:dyDescent="0.15">
      <c r="A2" s="397" t="s">
        <v>523</v>
      </c>
      <c r="B2" s="397"/>
      <c r="C2" s="397"/>
      <c r="D2" s="397"/>
      <c r="E2" s="397"/>
      <c r="F2" s="397"/>
      <c r="G2" s="397"/>
      <c r="H2" s="397"/>
      <c r="I2" s="397"/>
      <c r="J2" s="397"/>
      <c r="K2" s="397"/>
      <c r="L2" s="397"/>
      <c r="M2" s="397"/>
      <c r="N2" s="397"/>
    </row>
    <row r="3" spans="1:16" ht="16.5" customHeight="1" x14ac:dyDescent="0.15"/>
    <row r="4" spans="1:16" ht="16.5" customHeight="1" x14ac:dyDescent="0.15">
      <c r="A4" s="45" t="s">
        <v>407</v>
      </c>
      <c r="F4" s="45" t="s">
        <v>11</v>
      </c>
      <c r="G4" s="45" t="s">
        <v>11</v>
      </c>
      <c r="K4" s="45" t="s">
        <v>253</v>
      </c>
      <c r="N4" s="25" t="s">
        <v>506</v>
      </c>
    </row>
    <row r="5" spans="1:16" ht="16.5" customHeight="1" x14ac:dyDescent="0.15">
      <c r="A5" s="454"/>
      <c r="B5" s="455"/>
      <c r="C5" s="455"/>
      <c r="D5" s="456"/>
      <c r="E5" s="23" t="s">
        <v>254</v>
      </c>
      <c r="F5" s="22" t="s">
        <v>185</v>
      </c>
      <c r="G5" s="22" t="s">
        <v>186</v>
      </c>
      <c r="H5" s="454"/>
      <c r="I5" s="455"/>
      <c r="J5" s="455"/>
      <c r="K5" s="456"/>
      <c r="L5" s="12" t="s">
        <v>254</v>
      </c>
      <c r="M5" s="22" t="s">
        <v>185</v>
      </c>
      <c r="N5" s="22" t="s">
        <v>186</v>
      </c>
      <c r="O5" s="45" t="s">
        <v>25</v>
      </c>
      <c r="P5" s="45" t="s">
        <v>25</v>
      </c>
    </row>
    <row r="6" spans="1:16" ht="16.5" customHeight="1" x14ac:dyDescent="0.15">
      <c r="A6" s="419" t="s">
        <v>351</v>
      </c>
      <c r="B6" s="451"/>
      <c r="C6" s="451"/>
      <c r="D6" s="420"/>
      <c r="E6" s="393">
        <f>SUM(F6:G6)</f>
        <v>51695</v>
      </c>
      <c r="F6" s="189">
        <v>44899</v>
      </c>
      <c r="G6" s="184">
        <v>6796</v>
      </c>
      <c r="H6" s="193"/>
      <c r="I6" s="131"/>
      <c r="J6" s="452" t="s">
        <v>191</v>
      </c>
      <c r="K6" s="453"/>
      <c r="L6" s="137">
        <f>SUM(M6:N6)</f>
        <v>65</v>
      </c>
      <c r="M6" s="192">
        <v>54</v>
      </c>
      <c r="N6" s="5">
        <v>11</v>
      </c>
    </row>
    <row r="7" spans="1:16" ht="16.5" customHeight="1" x14ac:dyDescent="0.15">
      <c r="A7" s="419" t="s">
        <v>255</v>
      </c>
      <c r="B7" s="451"/>
      <c r="C7" s="451"/>
      <c r="D7" s="420"/>
      <c r="E7" s="86"/>
      <c r="F7" s="70"/>
      <c r="G7" s="66"/>
      <c r="H7" s="138"/>
      <c r="I7" s="66"/>
      <c r="J7" s="451" t="s">
        <v>192</v>
      </c>
      <c r="K7" s="420"/>
      <c r="L7" s="133">
        <f>SUM(M7:N7)</f>
        <v>97</v>
      </c>
      <c r="M7" s="187">
        <v>71</v>
      </c>
      <c r="N7" s="67">
        <v>26</v>
      </c>
    </row>
    <row r="8" spans="1:16" ht="16.5" customHeight="1" x14ac:dyDescent="0.15">
      <c r="A8" s="419" t="s">
        <v>350</v>
      </c>
      <c r="B8" s="451"/>
      <c r="C8" s="451"/>
      <c r="D8" s="420"/>
      <c r="E8" s="133">
        <f>SUM(F8:G8)</f>
        <v>21565</v>
      </c>
      <c r="F8" s="64">
        <f>SUM(F9:F10)</f>
        <v>20060</v>
      </c>
      <c r="G8" s="64">
        <f>SUM(G9:G10)</f>
        <v>1505</v>
      </c>
      <c r="H8" s="138"/>
      <c r="I8" s="66"/>
      <c r="J8" s="451" t="s">
        <v>194</v>
      </c>
      <c r="K8" s="420"/>
      <c r="L8" s="133">
        <f t="shared" ref="L8:L21" si="0">SUM(M8:N8)</f>
        <v>88</v>
      </c>
      <c r="M8" s="187">
        <v>64</v>
      </c>
      <c r="N8" s="67">
        <v>24</v>
      </c>
    </row>
    <row r="9" spans="1:16" ht="16.5" customHeight="1" x14ac:dyDescent="0.15">
      <c r="A9" s="138" t="s">
        <v>25</v>
      </c>
      <c r="B9" s="451" t="s">
        <v>193</v>
      </c>
      <c r="C9" s="451"/>
      <c r="D9" s="420"/>
      <c r="E9" s="133">
        <f>SUM(F9:G9)</f>
        <v>3357</v>
      </c>
      <c r="F9" s="64">
        <v>3357</v>
      </c>
      <c r="G9" s="287" t="s">
        <v>275</v>
      </c>
      <c r="H9" s="138"/>
      <c r="I9" s="66"/>
      <c r="J9" s="451" t="s">
        <v>195</v>
      </c>
      <c r="K9" s="420"/>
      <c r="L9" s="133">
        <f t="shared" si="0"/>
        <v>96</v>
      </c>
      <c r="M9" s="187">
        <v>70</v>
      </c>
      <c r="N9" s="67">
        <v>26</v>
      </c>
    </row>
    <row r="10" spans="1:16" ht="16.5" customHeight="1" x14ac:dyDescent="0.15">
      <c r="A10" s="138" t="s">
        <v>25</v>
      </c>
      <c r="B10" s="451" t="s">
        <v>196</v>
      </c>
      <c r="C10" s="451"/>
      <c r="D10" s="420"/>
      <c r="E10" s="133">
        <f>SUM(F10:G10)</f>
        <v>18208</v>
      </c>
      <c r="F10" s="64">
        <v>16703</v>
      </c>
      <c r="G10" s="49">
        <v>1505</v>
      </c>
      <c r="H10" s="62"/>
      <c r="I10" s="64"/>
      <c r="J10" s="451" t="s">
        <v>197</v>
      </c>
      <c r="K10" s="420"/>
      <c r="L10" s="133">
        <f t="shared" si="0"/>
        <v>114</v>
      </c>
      <c r="M10" s="188">
        <v>91</v>
      </c>
      <c r="N10" s="67">
        <v>23</v>
      </c>
    </row>
    <row r="11" spans="1:16" ht="16.5" customHeight="1" x14ac:dyDescent="0.15">
      <c r="A11" s="419" t="s">
        <v>360</v>
      </c>
      <c r="B11" s="451"/>
      <c r="C11" s="451"/>
      <c r="D11" s="420"/>
      <c r="E11" s="63">
        <f>SUM(F11:G11)</f>
        <v>27150</v>
      </c>
      <c r="F11" s="72">
        <v>22152</v>
      </c>
      <c r="G11" s="72">
        <v>4998</v>
      </c>
      <c r="H11" s="138"/>
      <c r="I11" s="66"/>
      <c r="J11" s="451" t="s">
        <v>198</v>
      </c>
      <c r="K11" s="420"/>
      <c r="L11" s="133">
        <f t="shared" si="0"/>
        <v>100</v>
      </c>
      <c r="M11" s="187">
        <v>81</v>
      </c>
      <c r="N11" s="67">
        <v>19</v>
      </c>
    </row>
    <row r="12" spans="1:16" ht="16.5" customHeight="1" x14ac:dyDescent="0.15">
      <c r="A12" s="138"/>
      <c r="B12" s="451" t="s">
        <v>347</v>
      </c>
      <c r="C12" s="451"/>
      <c r="D12" s="420"/>
      <c r="E12" s="63">
        <f>SUM(F12:G12)</f>
        <v>22118</v>
      </c>
      <c r="F12" s="72">
        <f>SUM(F13,F38:F52,M6:M23)</f>
        <v>18661</v>
      </c>
      <c r="G12" s="64">
        <f>SUM(G13,G38:G52,N6:N23)</f>
        <v>3457</v>
      </c>
      <c r="H12" s="62"/>
      <c r="I12" s="64"/>
      <c r="J12" s="451" t="s">
        <v>199</v>
      </c>
      <c r="K12" s="420"/>
      <c r="L12" s="133">
        <f t="shared" si="0"/>
        <v>2198</v>
      </c>
      <c r="M12" s="72">
        <v>1970</v>
      </c>
      <c r="N12" s="67">
        <v>228</v>
      </c>
    </row>
    <row r="13" spans="1:16" ht="16.5" customHeight="1" x14ac:dyDescent="0.15">
      <c r="A13" s="138"/>
      <c r="B13" s="66"/>
      <c r="C13" s="451" t="s">
        <v>203</v>
      </c>
      <c r="D13" s="420"/>
      <c r="E13" s="63">
        <f t="shared" ref="E13:E50" si="1">SUM(F13:G13)</f>
        <v>4915</v>
      </c>
      <c r="F13" s="72">
        <v>3994</v>
      </c>
      <c r="G13" s="64">
        <v>921</v>
      </c>
      <c r="H13" s="138"/>
      <c r="I13" s="66"/>
      <c r="J13" s="451" t="s">
        <v>200</v>
      </c>
      <c r="K13" s="420"/>
      <c r="L13" s="133">
        <f t="shared" si="0"/>
        <v>130</v>
      </c>
      <c r="M13" s="187">
        <v>105</v>
      </c>
      <c r="N13" s="67">
        <v>25</v>
      </c>
    </row>
    <row r="14" spans="1:16" ht="16.5" customHeight="1" x14ac:dyDescent="0.15">
      <c r="A14" s="138"/>
      <c r="B14" s="66"/>
      <c r="C14" s="66"/>
      <c r="D14" s="147" t="s">
        <v>205</v>
      </c>
      <c r="E14" s="63">
        <f t="shared" si="1"/>
        <v>233</v>
      </c>
      <c r="F14" s="190">
        <v>186</v>
      </c>
      <c r="G14" s="178">
        <v>47</v>
      </c>
      <c r="H14" s="62"/>
      <c r="I14" s="64"/>
      <c r="J14" s="451" t="s">
        <v>201</v>
      </c>
      <c r="K14" s="420"/>
      <c r="L14" s="133">
        <f t="shared" si="0"/>
        <v>35</v>
      </c>
      <c r="M14" s="189">
        <v>24</v>
      </c>
      <c r="N14" s="67">
        <v>11</v>
      </c>
    </row>
    <row r="15" spans="1:16" ht="16.5" customHeight="1" x14ac:dyDescent="0.15">
      <c r="A15" s="138"/>
      <c r="B15" s="66"/>
      <c r="C15" s="66"/>
      <c r="D15" s="147" t="s">
        <v>207</v>
      </c>
      <c r="E15" s="63">
        <f t="shared" si="1"/>
        <v>123</v>
      </c>
      <c r="F15" s="189">
        <v>86</v>
      </c>
      <c r="G15" s="184">
        <v>37</v>
      </c>
      <c r="H15" s="138"/>
      <c r="I15" s="66"/>
      <c r="J15" s="451" t="s">
        <v>202</v>
      </c>
      <c r="K15" s="420"/>
      <c r="L15" s="133">
        <f t="shared" si="0"/>
        <v>76</v>
      </c>
      <c r="M15" s="187">
        <v>59</v>
      </c>
      <c r="N15" s="67">
        <v>17</v>
      </c>
    </row>
    <row r="16" spans="1:16" ht="16.5" customHeight="1" x14ac:dyDescent="0.15">
      <c r="A16" s="138"/>
      <c r="B16" s="66"/>
      <c r="C16" s="66"/>
      <c r="D16" s="147" t="s">
        <v>209</v>
      </c>
      <c r="E16" s="63">
        <f t="shared" si="1"/>
        <v>54</v>
      </c>
      <c r="F16" s="190">
        <v>37</v>
      </c>
      <c r="G16" s="178">
        <v>17</v>
      </c>
      <c r="H16" s="62"/>
      <c r="I16" s="64"/>
      <c r="J16" s="451" t="s">
        <v>204</v>
      </c>
      <c r="K16" s="420"/>
      <c r="L16" s="133">
        <f t="shared" si="0"/>
        <v>4141</v>
      </c>
      <c r="M16" s="72">
        <v>3625</v>
      </c>
      <c r="N16" s="67">
        <v>516</v>
      </c>
    </row>
    <row r="17" spans="1:14" ht="16.5" customHeight="1" x14ac:dyDescent="0.15">
      <c r="A17" s="138"/>
      <c r="B17" s="66"/>
      <c r="C17" s="66"/>
      <c r="D17" s="147" t="s">
        <v>211</v>
      </c>
      <c r="E17" s="63">
        <f t="shared" si="1"/>
        <v>83</v>
      </c>
      <c r="F17" s="189">
        <v>60</v>
      </c>
      <c r="G17" s="184">
        <v>23</v>
      </c>
      <c r="H17" s="138"/>
      <c r="I17" s="66"/>
      <c r="J17" s="451" t="s">
        <v>256</v>
      </c>
      <c r="K17" s="420"/>
      <c r="L17" s="133">
        <f t="shared" si="0"/>
        <v>22</v>
      </c>
      <c r="M17" s="187">
        <v>13</v>
      </c>
      <c r="N17" s="67">
        <v>9</v>
      </c>
    </row>
    <row r="18" spans="1:14" ht="16.5" customHeight="1" x14ac:dyDescent="0.15">
      <c r="A18" s="138"/>
      <c r="B18" s="66"/>
      <c r="C18" s="66"/>
      <c r="D18" s="147" t="s">
        <v>213</v>
      </c>
      <c r="E18" s="63">
        <f t="shared" si="1"/>
        <v>96</v>
      </c>
      <c r="F18" s="190">
        <v>68</v>
      </c>
      <c r="G18" s="178">
        <v>28</v>
      </c>
      <c r="H18" s="138"/>
      <c r="I18" s="66"/>
      <c r="J18" s="451" t="s">
        <v>208</v>
      </c>
      <c r="K18" s="420"/>
      <c r="L18" s="133">
        <f t="shared" si="0"/>
        <v>2191</v>
      </c>
      <c r="M18" s="72">
        <v>2007</v>
      </c>
      <c r="N18" s="67">
        <v>184</v>
      </c>
    </row>
    <row r="19" spans="1:14" ht="16.5" customHeight="1" x14ac:dyDescent="0.15">
      <c r="A19" s="138"/>
      <c r="B19" s="66"/>
      <c r="C19" s="66"/>
      <c r="D19" s="147" t="s">
        <v>214</v>
      </c>
      <c r="E19" s="63">
        <f t="shared" si="1"/>
        <v>61</v>
      </c>
      <c r="F19" s="189">
        <v>44</v>
      </c>
      <c r="G19" s="184">
        <v>17</v>
      </c>
      <c r="H19" s="138"/>
      <c r="I19" s="66"/>
      <c r="J19" s="451" t="s">
        <v>210</v>
      </c>
      <c r="K19" s="420"/>
      <c r="L19" s="133">
        <f t="shared" si="0"/>
        <v>895</v>
      </c>
      <c r="M19" s="72">
        <v>783</v>
      </c>
      <c r="N19" s="67">
        <v>112</v>
      </c>
    </row>
    <row r="20" spans="1:14" ht="16.5" customHeight="1" x14ac:dyDescent="0.15">
      <c r="A20" s="138"/>
      <c r="B20" s="66"/>
      <c r="C20" s="66"/>
      <c r="D20" s="147" t="s">
        <v>215</v>
      </c>
      <c r="E20" s="63">
        <f t="shared" si="1"/>
        <v>112</v>
      </c>
      <c r="F20" s="190">
        <v>84</v>
      </c>
      <c r="G20" s="178">
        <v>28</v>
      </c>
      <c r="H20" s="138"/>
      <c r="I20" s="66"/>
      <c r="J20" s="451" t="s">
        <v>212</v>
      </c>
      <c r="K20" s="420"/>
      <c r="L20" s="133">
        <f t="shared" si="0"/>
        <v>29</v>
      </c>
      <c r="M20" s="189">
        <v>25</v>
      </c>
      <c r="N20" s="67">
        <v>4</v>
      </c>
    </row>
    <row r="21" spans="1:14" ht="16.5" customHeight="1" x14ac:dyDescent="0.15">
      <c r="A21" s="138"/>
      <c r="B21" s="66"/>
      <c r="C21" s="66"/>
      <c r="D21" s="147" t="s">
        <v>216</v>
      </c>
      <c r="E21" s="63">
        <f t="shared" si="1"/>
        <v>28</v>
      </c>
      <c r="F21" s="189">
        <v>26</v>
      </c>
      <c r="G21" s="184">
        <v>2</v>
      </c>
      <c r="H21" s="138"/>
      <c r="I21" s="66"/>
      <c r="J21" s="451" t="s">
        <v>257</v>
      </c>
      <c r="K21" s="420"/>
      <c r="L21" s="133">
        <f t="shared" si="0"/>
        <v>12</v>
      </c>
      <c r="M21" s="189">
        <v>9</v>
      </c>
      <c r="N21" s="67">
        <v>3</v>
      </c>
    </row>
    <row r="22" spans="1:14" ht="16.5" customHeight="1" x14ac:dyDescent="0.15">
      <c r="A22" s="138"/>
      <c r="B22" s="66"/>
      <c r="C22" s="66"/>
      <c r="D22" s="147" t="s">
        <v>217</v>
      </c>
      <c r="E22" s="63">
        <f t="shared" si="1"/>
        <v>146</v>
      </c>
      <c r="F22" s="190">
        <v>92</v>
      </c>
      <c r="G22" s="178">
        <v>54</v>
      </c>
      <c r="H22" s="138"/>
      <c r="I22" s="66"/>
      <c r="J22" s="451" t="s">
        <v>531</v>
      </c>
      <c r="K22" s="420"/>
      <c r="L22" s="133">
        <f>SUM(M22:N22)</f>
        <v>119</v>
      </c>
      <c r="M22" s="189">
        <v>74</v>
      </c>
      <c r="N22" s="67">
        <v>45</v>
      </c>
    </row>
    <row r="23" spans="1:14" ht="16.5" customHeight="1" x14ac:dyDescent="0.15">
      <c r="A23" s="138"/>
      <c r="B23" s="66"/>
      <c r="C23" s="66"/>
      <c r="D23" s="147" t="s">
        <v>218</v>
      </c>
      <c r="E23" s="63">
        <f t="shared" si="1"/>
        <v>211</v>
      </c>
      <c r="F23" s="189">
        <v>169</v>
      </c>
      <c r="G23" s="184">
        <v>42</v>
      </c>
      <c r="H23" s="138"/>
      <c r="I23" s="66"/>
      <c r="J23" s="451"/>
      <c r="K23" s="420"/>
      <c r="L23" s="133"/>
      <c r="M23" s="189"/>
      <c r="N23" s="67"/>
    </row>
    <row r="24" spans="1:14" ht="16.5" customHeight="1" x14ac:dyDescent="0.15">
      <c r="A24" s="138"/>
      <c r="B24" s="66"/>
      <c r="C24" s="66"/>
      <c r="D24" s="147" t="s">
        <v>258</v>
      </c>
      <c r="E24" s="63">
        <f t="shared" si="1"/>
        <v>184</v>
      </c>
      <c r="F24" s="190">
        <v>150</v>
      </c>
      <c r="G24" s="178">
        <v>34</v>
      </c>
      <c r="H24" s="138"/>
      <c r="I24" s="451" t="s">
        <v>348</v>
      </c>
      <c r="J24" s="451"/>
      <c r="K24" s="420"/>
      <c r="L24" s="133">
        <f>SUM(L25:L27,L35,L43,L51,L52)</f>
        <v>5032</v>
      </c>
      <c r="M24" s="72">
        <f>SUM(M25:M27,M35,M43,M51,M52)</f>
        <v>3491</v>
      </c>
      <c r="N24" s="74">
        <f>SUM(N25:N27,N35,N43,N51,N52)</f>
        <v>1541</v>
      </c>
    </row>
    <row r="25" spans="1:14" ht="16.5" customHeight="1" x14ac:dyDescent="0.15">
      <c r="A25" s="138"/>
      <c r="B25" s="66"/>
      <c r="C25" s="66"/>
      <c r="D25" s="147" t="s">
        <v>259</v>
      </c>
      <c r="E25" s="63">
        <f t="shared" si="1"/>
        <v>159</v>
      </c>
      <c r="F25" s="189">
        <v>122</v>
      </c>
      <c r="G25" s="184">
        <v>37</v>
      </c>
      <c r="H25" s="138"/>
      <c r="I25" s="66"/>
      <c r="J25" s="451" t="s">
        <v>320</v>
      </c>
      <c r="K25" s="420"/>
      <c r="L25" s="133">
        <f>SUM(M25:N25)</f>
        <v>55</v>
      </c>
      <c r="M25" s="70">
        <v>31</v>
      </c>
      <c r="N25" s="67">
        <v>24</v>
      </c>
    </row>
    <row r="26" spans="1:14" ht="16.5" customHeight="1" x14ac:dyDescent="0.15">
      <c r="A26" s="138"/>
      <c r="B26" s="66"/>
      <c r="C26" s="66"/>
      <c r="D26" s="147" t="s">
        <v>260</v>
      </c>
      <c r="E26" s="63">
        <f t="shared" si="1"/>
        <v>227</v>
      </c>
      <c r="F26" s="190">
        <v>185</v>
      </c>
      <c r="G26" s="178">
        <v>42</v>
      </c>
      <c r="H26" s="138"/>
      <c r="I26" s="66"/>
      <c r="J26" s="451" t="s">
        <v>321</v>
      </c>
      <c r="K26" s="420"/>
      <c r="L26" s="133">
        <f t="shared" ref="L26:L51" si="2">SUM(M26:N26)</f>
        <v>180</v>
      </c>
      <c r="M26" s="190">
        <v>88</v>
      </c>
      <c r="N26" s="67">
        <v>92</v>
      </c>
    </row>
    <row r="27" spans="1:14" ht="16.5" customHeight="1" x14ac:dyDescent="0.15">
      <c r="A27" s="138"/>
      <c r="B27" s="66"/>
      <c r="C27" s="66"/>
      <c r="D27" s="147" t="s">
        <v>261</v>
      </c>
      <c r="E27" s="63">
        <f t="shared" si="1"/>
        <v>729</v>
      </c>
      <c r="F27" s="189">
        <v>600</v>
      </c>
      <c r="G27" s="184">
        <v>129</v>
      </c>
      <c r="H27" s="138"/>
      <c r="I27" s="66"/>
      <c r="J27" s="451" t="s">
        <v>322</v>
      </c>
      <c r="K27" s="420"/>
      <c r="L27" s="133">
        <f t="shared" si="2"/>
        <v>978</v>
      </c>
      <c r="M27" s="190">
        <v>680</v>
      </c>
      <c r="N27" s="67">
        <v>298</v>
      </c>
    </row>
    <row r="28" spans="1:14" ht="16.5" customHeight="1" x14ac:dyDescent="0.15">
      <c r="A28" s="138"/>
      <c r="B28" s="66"/>
      <c r="C28" s="66"/>
      <c r="D28" s="147" t="s">
        <v>223</v>
      </c>
      <c r="E28" s="63">
        <f t="shared" si="1"/>
        <v>98</v>
      </c>
      <c r="F28" s="190">
        <v>76</v>
      </c>
      <c r="G28" s="178">
        <v>22</v>
      </c>
      <c r="H28" s="138"/>
      <c r="I28" s="66"/>
      <c r="J28" s="115"/>
      <c r="K28" s="147" t="s">
        <v>323</v>
      </c>
      <c r="L28" s="133">
        <f t="shared" si="2"/>
        <v>234</v>
      </c>
      <c r="M28" s="187">
        <v>171</v>
      </c>
      <c r="N28" s="67">
        <v>63</v>
      </c>
    </row>
    <row r="29" spans="1:14" ht="16.5" customHeight="1" x14ac:dyDescent="0.15">
      <c r="A29" s="138"/>
      <c r="B29" s="66"/>
      <c r="C29" s="66"/>
      <c r="D29" s="147" t="s">
        <v>262</v>
      </c>
      <c r="E29" s="63">
        <f t="shared" si="1"/>
        <v>145</v>
      </c>
      <c r="F29" s="189">
        <v>114</v>
      </c>
      <c r="G29" s="184">
        <v>31</v>
      </c>
      <c r="H29" s="138"/>
      <c r="I29" s="66"/>
      <c r="J29" s="115"/>
      <c r="K29" s="147" t="s">
        <v>324</v>
      </c>
      <c r="L29" s="133">
        <f t="shared" si="2"/>
        <v>71</v>
      </c>
      <c r="M29" s="187">
        <v>41</v>
      </c>
      <c r="N29" s="67">
        <v>30</v>
      </c>
    </row>
    <row r="30" spans="1:14" ht="16.5" customHeight="1" x14ac:dyDescent="0.15">
      <c r="A30" s="138"/>
      <c r="B30" s="66"/>
      <c r="C30" s="66"/>
      <c r="D30" s="147" t="s">
        <v>225</v>
      </c>
      <c r="E30" s="63">
        <f t="shared" si="1"/>
        <v>120</v>
      </c>
      <c r="F30" s="190">
        <v>95</v>
      </c>
      <c r="G30" s="178">
        <v>25</v>
      </c>
      <c r="H30" s="138"/>
      <c r="I30" s="66"/>
      <c r="J30" s="115"/>
      <c r="K30" s="147" t="s">
        <v>325</v>
      </c>
      <c r="L30" s="133">
        <f t="shared" si="2"/>
        <v>107</v>
      </c>
      <c r="M30" s="187">
        <v>79</v>
      </c>
      <c r="N30" s="67">
        <v>28</v>
      </c>
    </row>
    <row r="31" spans="1:14" ht="16.5" customHeight="1" x14ac:dyDescent="0.15">
      <c r="A31" s="138"/>
      <c r="B31" s="66"/>
      <c r="C31" s="66"/>
      <c r="D31" s="147" t="s">
        <v>263</v>
      </c>
      <c r="E31" s="63">
        <f t="shared" si="1"/>
        <v>42</v>
      </c>
      <c r="F31" s="189">
        <v>33</v>
      </c>
      <c r="G31" s="184">
        <v>9</v>
      </c>
      <c r="H31" s="138"/>
      <c r="I31" s="66"/>
      <c r="J31" s="115"/>
      <c r="K31" s="147" t="s">
        <v>326</v>
      </c>
      <c r="L31" s="133">
        <f t="shared" si="2"/>
        <v>205</v>
      </c>
      <c r="M31" s="187">
        <v>161</v>
      </c>
      <c r="N31" s="67">
        <v>44</v>
      </c>
    </row>
    <row r="32" spans="1:14" ht="16.5" customHeight="1" x14ac:dyDescent="0.15">
      <c r="A32" s="138"/>
      <c r="B32" s="66"/>
      <c r="C32" s="66"/>
      <c r="D32" s="147" t="s">
        <v>264</v>
      </c>
      <c r="E32" s="63">
        <f t="shared" si="1"/>
        <v>164</v>
      </c>
      <c r="F32" s="190">
        <v>128</v>
      </c>
      <c r="G32" s="178">
        <v>36</v>
      </c>
      <c r="H32" s="138"/>
      <c r="I32" s="66"/>
      <c r="J32" s="115"/>
      <c r="K32" s="147" t="s">
        <v>327</v>
      </c>
      <c r="L32" s="133">
        <f t="shared" si="2"/>
        <v>135</v>
      </c>
      <c r="M32" s="187">
        <v>94</v>
      </c>
      <c r="N32" s="67">
        <v>41</v>
      </c>
    </row>
    <row r="33" spans="1:14" ht="16.5" customHeight="1" x14ac:dyDescent="0.15">
      <c r="A33" s="138"/>
      <c r="B33" s="66"/>
      <c r="C33" s="66"/>
      <c r="D33" s="147" t="s">
        <v>265</v>
      </c>
      <c r="E33" s="63">
        <f t="shared" si="1"/>
        <v>1329</v>
      </c>
      <c r="F33" s="72">
        <v>1186</v>
      </c>
      <c r="G33" s="184">
        <v>143</v>
      </c>
      <c r="H33" s="138"/>
      <c r="I33" s="66"/>
      <c r="J33" s="115"/>
      <c r="K33" s="147" t="s">
        <v>328</v>
      </c>
      <c r="L33" s="133">
        <f t="shared" si="2"/>
        <v>79</v>
      </c>
      <c r="M33" s="187">
        <v>57</v>
      </c>
      <c r="N33" s="67">
        <v>22</v>
      </c>
    </row>
    <row r="34" spans="1:14" ht="16.5" customHeight="1" x14ac:dyDescent="0.15">
      <c r="A34" s="138"/>
      <c r="B34" s="66"/>
      <c r="C34" s="66"/>
      <c r="D34" s="147" t="s">
        <v>229</v>
      </c>
      <c r="E34" s="63">
        <f t="shared" si="1"/>
        <v>78</v>
      </c>
      <c r="F34" s="190">
        <v>57</v>
      </c>
      <c r="G34" s="178">
        <v>21</v>
      </c>
      <c r="H34" s="138"/>
      <c r="I34" s="66"/>
      <c r="J34" s="115"/>
      <c r="K34" s="147" t="s">
        <v>330</v>
      </c>
      <c r="L34" s="133">
        <f t="shared" si="2"/>
        <v>147</v>
      </c>
      <c r="M34" s="187">
        <f>M27-M28-M29-M30-M31-M32-M33</f>
        <v>77</v>
      </c>
      <c r="N34" s="320">
        <f>N27-N28-N29-N30-N31-N32-N33</f>
        <v>70</v>
      </c>
    </row>
    <row r="35" spans="1:14" ht="16.5" customHeight="1" x14ac:dyDescent="0.15">
      <c r="A35" s="138"/>
      <c r="B35" s="66"/>
      <c r="C35" s="66"/>
      <c r="D35" s="147" t="s">
        <v>230</v>
      </c>
      <c r="E35" s="63">
        <f t="shared" si="1"/>
        <v>213</v>
      </c>
      <c r="F35" s="189">
        <v>160</v>
      </c>
      <c r="G35" s="184">
        <v>53</v>
      </c>
      <c r="H35" s="138"/>
      <c r="I35" s="66"/>
      <c r="J35" s="451" t="s">
        <v>331</v>
      </c>
      <c r="K35" s="420"/>
      <c r="L35" s="133">
        <f t="shared" si="2"/>
        <v>1691</v>
      </c>
      <c r="M35" s="72">
        <v>1099</v>
      </c>
      <c r="N35" s="49">
        <v>592</v>
      </c>
    </row>
    <row r="36" spans="1:14" ht="16.5" customHeight="1" x14ac:dyDescent="0.15">
      <c r="A36" s="138"/>
      <c r="B36" s="66"/>
      <c r="C36" s="66"/>
      <c r="D36" s="147" t="s">
        <v>231</v>
      </c>
      <c r="E36" s="63">
        <f t="shared" si="1"/>
        <v>184</v>
      </c>
      <c r="F36" s="190">
        <v>161</v>
      </c>
      <c r="G36" s="178">
        <v>23</v>
      </c>
      <c r="H36" s="138"/>
      <c r="I36" s="66"/>
      <c r="J36" s="115"/>
      <c r="K36" s="147" t="s">
        <v>332</v>
      </c>
      <c r="L36" s="133">
        <f t="shared" si="2"/>
        <v>341</v>
      </c>
      <c r="M36" s="187">
        <v>227</v>
      </c>
      <c r="N36" s="67">
        <v>114</v>
      </c>
    </row>
    <row r="37" spans="1:14" ht="16.5" customHeight="1" x14ac:dyDescent="0.15">
      <c r="A37" s="138"/>
      <c r="B37" s="66"/>
      <c r="C37" s="66"/>
      <c r="D37" s="147" t="s">
        <v>233</v>
      </c>
      <c r="E37" s="63">
        <f t="shared" si="1"/>
        <v>96</v>
      </c>
      <c r="F37" s="189">
        <v>75</v>
      </c>
      <c r="G37" s="184">
        <v>21</v>
      </c>
      <c r="H37" s="138"/>
      <c r="I37" s="66"/>
      <c r="J37" s="115"/>
      <c r="K37" s="147" t="s">
        <v>333</v>
      </c>
      <c r="L37" s="133">
        <f t="shared" si="2"/>
        <v>331</v>
      </c>
      <c r="M37" s="187">
        <v>242</v>
      </c>
      <c r="N37" s="67">
        <v>89</v>
      </c>
    </row>
    <row r="38" spans="1:14" ht="16.5" customHeight="1" x14ac:dyDescent="0.15">
      <c r="A38" s="138"/>
      <c r="B38" s="66"/>
      <c r="C38" s="451" t="s">
        <v>235</v>
      </c>
      <c r="D38" s="420"/>
      <c r="E38" s="63">
        <f t="shared" si="1"/>
        <v>487</v>
      </c>
      <c r="F38" s="190">
        <v>352</v>
      </c>
      <c r="G38" s="178">
        <v>135</v>
      </c>
      <c r="H38" s="138"/>
      <c r="I38" s="66"/>
      <c r="J38" s="115"/>
      <c r="K38" s="147" t="s">
        <v>334</v>
      </c>
      <c r="L38" s="133">
        <f t="shared" si="2"/>
        <v>341</v>
      </c>
      <c r="M38" s="187">
        <v>220</v>
      </c>
      <c r="N38" s="67">
        <v>121</v>
      </c>
    </row>
    <row r="39" spans="1:14" ht="16.5" customHeight="1" x14ac:dyDescent="0.15">
      <c r="A39" s="138"/>
      <c r="B39" s="66"/>
      <c r="C39" s="451" t="s">
        <v>237</v>
      </c>
      <c r="D39" s="420"/>
      <c r="E39" s="63">
        <f t="shared" si="1"/>
        <v>63</v>
      </c>
      <c r="F39" s="189">
        <v>41</v>
      </c>
      <c r="G39" s="184">
        <v>22</v>
      </c>
      <c r="H39" s="138"/>
      <c r="I39" s="66"/>
      <c r="J39" s="115"/>
      <c r="K39" s="147" t="s">
        <v>335</v>
      </c>
      <c r="L39" s="133">
        <f t="shared" si="2"/>
        <v>126</v>
      </c>
      <c r="M39" s="187">
        <v>91</v>
      </c>
      <c r="N39" s="67">
        <v>35</v>
      </c>
    </row>
    <row r="40" spans="1:14" ht="16.5" customHeight="1" x14ac:dyDescent="0.15">
      <c r="A40" s="138"/>
      <c r="B40" s="66"/>
      <c r="C40" s="451" t="s">
        <v>239</v>
      </c>
      <c r="D40" s="420"/>
      <c r="E40" s="63">
        <f t="shared" si="1"/>
        <v>312</v>
      </c>
      <c r="F40" s="190">
        <v>241</v>
      </c>
      <c r="G40" s="178">
        <v>71</v>
      </c>
      <c r="H40" s="138"/>
      <c r="I40" s="66"/>
      <c r="J40" s="115"/>
      <c r="K40" s="147" t="s">
        <v>336</v>
      </c>
      <c r="L40" s="133">
        <f t="shared" si="2"/>
        <v>137</v>
      </c>
      <c r="M40" s="187">
        <v>88</v>
      </c>
      <c r="N40" s="67">
        <v>49</v>
      </c>
    </row>
    <row r="41" spans="1:14" ht="16.5" customHeight="1" x14ac:dyDescent="0.15">
      <c r="A41" s="138"/>
      <c r="B41" s="66"/>
      <c r="C41" s="451" t="s">
        <v>240</v>
      </c>
      <c r="D41" s="420"/>
      <c r="E41" s="63">
        <f t="shared" si="1"/>
        <v>80</v>
      </c>
      <c r="F41" s="189">
        <v>61</v>
      </c>
      <c r="G41" s="184">
        <v>19</v>
      </c>
      <c r="H41" s="138"/>
      <c r="I41" s="66"/>
      <c r="J41" s="115"/>
      <c r="K41" s="147" t="s">
        <v>337</v>
      </c>
      <c r="L41" s="133">
        <f t="shared" si="2"/>
        <v>98</v>
      </c>
      <c r="M41" s="187">
        <v>67</v>
      </c>
      <c r="N41" s="67">
        <v>31</v>
      </c>
    </row>
    <row r="42" spans="1:14" ht="16.5" customHeight="1" x14ac:dyDescent="0.15">
      <c r="A42" s="138"/>
      <c r="B42" s="66"/>
      <c r="C42" s="451" t="s">
        <v>241</v>
      </c>
      <c r="D42" s="420"/>
      <c r="E42" s="63">
        <f t="shared" si="1"/>
        <v>393</v>
      </c>
      <c r="F42" s="190">
        <v>320</v>
      </c>
      <c r="G42" s="178">
        <v>73</v>
      </c>
      <c r="H42" s="138"/>
      <c r="I42" s="66"/>
      <c r="J42" s="115"/>
      <c r="K42" s="147" t="s">
        <v>329</v>
      </c>
      <c r="L42" s="133">
        <f t="shared" si="2"/>
        <v>317</v>
      </c>
      <c r="M42" s="188">
        <f>M35-M36-M37-M38-M39-M40-M41</f>
        <v>164</v>
      </c>
      <c r="N42" s="49">
        <f>N35-N36-N37-N38-N39-N40-N41</f>
        <v>153</v>
      </c>
    </row>
    <row r="43" spans="1:14" ht="16.5" customHeight="1" x14ac:dyDescent="0.15">
      <c r="A43" s="138"/>
      <c r="B43" s="66"/>
      <c r="C43" s="451" t="s">
        <v>243</v>
      </c>
      <c r="D43" s="420"/>
      <c r="E43" s="63">
        <f t="shared" si="1"/>
        <v>31</v>
      </c>
      <c r="F43" s="189">
        <v>16</v>
      </c>
      <c r="G43" s="184">
        <v>15</v>
      </c>
      <c r="H43" s="138"/>
      <c r="I43" s="66"/>
      <c r="J43" s="451" t="s">
        <v>338</v>
      </c>
      <c r="K43" s="420"/>
      <c r="L43" s="133">
        <f t="shared" si="2"/>
        <v>1836</v>
      </c>
      <c r="M43" s="72">
        <v>1473</v>
      </c>
      <c r="N43" s="67">
        <v>363</v>
      </c>
    </row>
    <row r="44" spans="1:14" ht="16.5" customHeight="1" x14ac:dyDescent="0.15">
      <c r="A44" s="138"/>
      <c r="B44" s="66"/>
      <c r="C44" s="451" t="s">
        <v>245</v>
      </c>
      <c r="D44" s="420"/>
      <c r="E44" s="63">
        <f t="shared" si="1"/>
        <v>317</v>
      </c>
      <c r="F44" s="190">
        <v>253</v>
      </c>
      <c r="G44" s="178">
        <v>64</v>
      </c>
      <c r="H44" s="138"/>
      <c r="I44" s="66"/>
      <c r="J44" s="115"/>
      <c r="K44" s="147" t="s">
        <v>339</v>
      </c>
      <c r="L44" s="133">
        <f t="shared" si="2"/>
        <v>664</v>
      </c>
      <c r="M44" s="187">
        <v>548</v>
      </c>
      <c r="N44" s="67">
        <v>116</v>
      </c>
    </row>
    <row r="45" spans="1:14" ht="16.5" customHeight="1" x14ac:dyDescent="0.15">
      <c r="A45" s="138"/>
      <c r="B45" s="66"/>
      <c r="C45" s="451" t="s">
        <v>247</v>
      </c>
      <c r="D45" s="420"/>
      <c r="E45" s="63">
        <f t="shared" si="1"/>
        <v>37</v>
      </c>
      <c r="F45" s="189">
        <v>25</v>
      </c>
      <c r="G45" s="184">
        <v>12</v>
      </c>
      <c r="H45" s="138"/>
      <c r="I45" s="66"/>
      <c r="J45" s="115"/>
      <c r="K45" s="147" t="s">
        <v>340</v>
      </c>
      <c r="L45" s="133">
        <f t="shared" si="2"/>
        <v>91</v>
      </c>
      <c r="M45" s="187">
        <v>73</v>
      </c>
      <c r="N45" s="67">
        <v>18</v>
      </c>
    </row>
    <row r="46" spans="1:14" ht="16.5" customHeight="1" x14ac:dyDescent="0.15">
      <c r="A46" s="138"/>
      <c r="B46" s="66"/>
      <c r="C46" s="451" t="s">
        <v>249</v>
      </c>
      <c r="D46" s="420"/>
      <c r="E46" s="63">
        <f t="shared" si="1"/>
        <v>719</v>
      </c>
      <c r="F46" s="190">
        <v>611</v>
      </c>
      <c r="G46" s="178">
        <v>108</v>
      </c>
      <c r="H46" s="138"/>
      <c r="I46" s="66"/>
      <c r="J46" s="115"/>
      <c r="K46" s="147" t="s">
        <v>341</v>
      </c>
      <c r="L46" s="133">
        <f t="shared" si="2"/>
        <v>75</v>
      </c>
      <c r="M46" s="187">
        <v>55</v>
      </c>
      <c r="N46" s="67">
        <v>20</v>
      </c>
    </row>
    <row r="47" spans="1:14" ht="16.5" customHeight="1" x14ac:dyDescent="0.15">
      <c r="A47" s="138"/>
      <c r="B47" s="66"/>
      <c r="C47" s="451" t="s">
        <v>250</v>
      </c>
      <c r="D47" s="420"/>
      <c r="E47" s="63">
        <f t="shared" si="1"/>
        <v>1627</v>
      </c>
      <c r="F47" s="72">
        <v>1237</v>
      </c>
      <c r="G47" s="184">
        <v>390</v>
      </c>
      <c r="H47" s="138"/>
      <c r="I47" s="66"/>
      <c r="J47" s="115"/>
      <c r="K47" s="147" t="s">
        <v>342</v>
      </c>
      <c r="L47" s="133">
        <f t="shared" si="2"/>
        <v>515</v>
      </c>
      <c r="M47" s="187">
        <v>440</v>
      </c>
      <c r="N47" s="67">
        <v>75</v>
      </c>
    </row>
    <row r="48" spans="1:14" ht="16.5" customHeight="1" x14ac:dyDescent="0.15">
      <c r="A48" s="138"/>
      <c r="B48" s="66"/>
      <c r="C48" s="451" t="s">
        <v>251</v>
      </c>
      <c r="D48" s="420"/>
      <c r="E48" s="63">
        <f t="shared" si="1"/>
        <v>294</v>
      </c>
      <c r="F48" s="190">
        <v>252</v>
      </c>
      <c r="G48" s="178">
        <v>42</v>
      </c>
      <c r="H48" s="138"/>
      <c r="I48" s="66"/>
      <c r="J48" s="115"/>
      <c r="K48" s="147" t="s">
        <v>343</v>
      </c>
      <c r="L48" s="133">
        <f t="shared" si="2"/>
        <v>68</v>
      </c>
      <c r="M48" s="187">
        <v>43</v>
      </c>
      <c r="N48" s="67">
        <v>25</v>
      </c>
    </row>
    <row r="49" spans="1:14" ht="16.5" customHeight="1" x14ac:dyDescent="0.15">
      <c r="A49" s="138"/>
      <c r="B49" s="66"/>
      <c r="C49" s="451" t="s">
        <v>252</v>
      </c>
      <c r="D49" s="420"/>
      <c r="E49" s="63">
        <f t="shared" si="1"/>
        <v>577</v>
      </c>
      <c r="F49" s="189">
        <v>495</v>
      </c>
      <c r="G49" s="184">
        <v>82</v>
      </c>
      <c r="H49" s="138"/>
      <c r="I49" s="66"/>
      <c r="J49" s="115"/>
      <c r="K49" s="147" t="s">
        <v>344</v>
      </c>
      <c r="L49" s="133">
        <f t="shared" si="2"/>
        <v>51</v>
      </c>
      <c r="M49" s="187">
        <v>41</v>
      </c>
      <c r="N49" s="67">
        <v>10</v>
      </c>
    </row>
    <row r="50" spans="1:14" ht="16.5" customHeight="1" x14ac:dyDescent="0.15">
      <c r="A50" s="62"/>
      <c r="B50" s="64"/>
      <c r="C50" s="451" t="s">
        <v>187</v>
      </c>
      <c r="D50" s="420"/>
      <c r="E50" s="63">
        <f t="shared" si="1"/>
        <v>28</v>
      </c>
      <c r="F50" s="70">
        <v>15</v>
      </c>
      <c r="G50" s="67">
        <v>13</v>
      </c>
      <c r="H50" s="138"/>
      <c r="I50" s="66"/>
      <c r="J50" s="115"/>
      <c r="K50" s="147" t="s">
        <v>329</v>
      </c>
      <c r="L50" s="133">
        <f>SUM(M50:N50)</f>
        <v>372</v>
      </c>
      <c r="M50" s="188">
        <f>M43-M44-M45-M46-M47-M48-M49</f>
        <v>273</v>
      </c>
      <c r="N50" s="67">
        <f>N43-N44-N45-N46-N47-N48-N49</f>
        <v>99</v>
      </c>
    </row>
    <row r="51" spans="1:14" ht="16.5" customHeight="1" x14ac:dyDescent="0.15">
      <c r="A51" s="138"/>
      <c r="B51" s="66"/>
      <c r="C51" s="451" t="s">
        <v>189</v>
      </c>
      <c r="D51" s="420"/>
      <c r="E51" s="63">
        <f>SUM(F51:G51)</f>
        <v>67</v>
      </c>
      <c r="F51" s="187">
        <v>46</v>
      </c>
      <c r="G51" s="67">
        <v>21</v>
      </c>
      <c r="H51" s="138"/>
      <c r="I51" s="66"/>
      <c r="J51" s="451" t="s">
        <v>345</v>
      </c>
      <c r="K51" s="420"/>
      <c r="L51" s="133">
        <f t="shared" si="2"/>
        <v>106</v>
      </c>
      <c r="M51" s="187">
        <v>36</v>
      </c>
      <c r="N51" s="67">
        <v>70</v>
      </c>
    </row>
    <row r="52" spans="1:14" ht="16.5" customHeight="1" x14ac:dyDescent="0.15">
      <c r="A52" s="186"/>
      <c r="B52" s="88"/>
      <c r="C52" s="457" t="s">
        <v>190</v>
      </c>
      <c r="D52" s="422"/>
      <c r="E52" s="134">
        <f>SUM(F52:G52)</f>
        <v>1763</v>
      </c>
      <c r="F52" s="191">
        <v>1577</v>
      </c>
      <c r="G52" s="183">
        <v>186</v>
      </c>
      <c r="H52" s="186"/>
      <c r="I52" s="88"/>
      <c r="J52" s="457" t="s">
        <v>346</v>
      </c>
      <c r="K52" s="422"/>
      <c r="L52" s="134">
        <f>SUM(M52:N52)</f>
        <v>186</v>
      </c>
      <c r="M52" s="288">
        <v>84</v>
      </c>
      <c r="N52" s="289">
        <v>102</v>
      </c>
    </row>
    <row r="53" spans="1:14" ht="16.5" customHeight="1" x14ac:dyDescent="0.15">
      <c r="A53" s="66"/>
      <c r="B53" s="66"/>
      <c r="C53" s="66"/>
      <c r="D53" s="66"/>
      <c r="E53" s="66"/>
      <c r="F53" s="66"/>
      <c r="G53" s="66"/>
      <c r="H53" s="66"/>
      <c r="I53" s="66"/>
      <c r="J53" s="115"/>
      <c r="K53" s="115"/>
      <c r="L53" s="63"/>
      <c r="M53" s="72"/>
      <c r="N53" s="64"/>
    </row>
    <row r="54" spans="1:14" ht="16.5" customHeight="1" x14ac:dyDescent="0.15">
      <c r="A54" s="45" t="s">
        <v>404</v>
      </c>
    </row>
    <row r="55" spans="1:14" ht="16.5" customHeight="1" x14ac:dyDescent="0.15">
      <c r="A55" s="45" t="s">
        <v>405</v>
      </c>
    </row>
    <row r="56" spans="1:14" ht="16.5" customHeight="1" x14ac:dyDescent="0.15"/>
    <row r="57" spans="1:14" ht="16.5" customHeight="1" x14ac:dyDescent="0.15"/>
    <row r="58" spans="1:14" ht="16.5" customHeight="1" x14ac:dyDescent="0.15"/>
    <row r="59" spans="1:14" ht="16.5" customHeight="1" x14ac:dyDescent="0.15"/>
    <row r="60" spans="1:14" ht="16.5" customHeight="1" x14ac:dyDescent="0.15"/>
    <row r="61" spans="1:14" ht="16.5" customHeight="1" x14ac:dyDescent="0.15"/>
    <row r="62" spans="1:14" ht="15" customHeight="1" x14ac:dyDescent="0.15"/>
  </sheetData>
  <mergeCells count="52">
    <mergeCell ref="J27:K27"/>
    <mergeCell ref="C48:D48"/>
    <mergeCell ref="C49:D49"/>
    <mergeCell ref="J51:K51"/>
    <mergeCell ref="J52:K52"/>
    <mergeCell ref="C43:D43"/>
    <mergeCell ref="C44:D44"/>
    <mergeCell ref="J43:K43"/>
    <mergeCell ref="C45:D45"/>
    <mergeCell ref="C46:D46"/>
    <mergeCell ref="C47:D47"/>
    <mergeCell ref="C51:D51"/>
    <mergeCell ref="C52:D52"/>
    <mergeCell ref="A8:D8"/>
    <mergeCell ref="J7:K7"/>
    <mergeCell ref="J8:K8"/>
    <mergeCell ref="B9:D9"/>
    <mergeCell ref="B10:D10"/>
    <mergeCell ref="J9:K9"/>
    <mergeCell ref="J10:K10"/>
    <mergeCell ref="J11:K11"/>
    <mergeCell ref="J21:K21"/>
    <mergeCell ref="J22:K22"/>
    <mergeCell ref="J23:K23"/>
    <mergeCell ref="C38:D38"/>
    <mergeCell ref="C39:D39"/>
    <mergeCell ref="C40:D40"/>
    <mergeCell ref="A2:N2"/>
    <mergeCell ref="A5:D5"/>
    <mergeCell ref="H5:K5"/>
    <mergeCell ref="A6:D6"/>
    <mergeCell ref="C50:D50"/>
    <mergeCell ref="A7:D7"/>
    <mergeCell ref="A11:D11"/>
    <mergeCell ref="J12:K12"/>
    <mergeCell ref="C13:D13"/>
    <mergeCell ref="B12:D12"/>
    <mergeCell ref="J35:K35"/>
    <mergeCell ref="C41:D41"/>
    <mergeCell ref="C42:D42"/>
    <mergeCell ref="I24:K24"/>
    <mergeCell ref="J25:K25"/>
    <mergeCell ref="J26:K26"/>
    <mergeCell ref="J18:K18"/>
    <mergeCell ref="J19:K19"/>
    <mergeCell ref="J20:K20"/>
    <mergeCell ref="J6:K6"/>
    <mergeCell ref="J13:K13"/>
    <mergeCell ref="J14:K14"/>
    <mergeCell ref="J15:K15"/>
    <mergeCell ref="J16:K16"/>
    <mergeCell ref="J17:K17"/>
  </mergeCells>
  <phoneticPr fontId="2"/>
  <pageMargins left="0.98425196850393704" right="0.59055118110236227" top="0.39370078740157483" bottom="0.39370078740157483" header="0.51181102362204722" footer="0.51181102362204722"/>
  <pageSetup paperSize="9" scale="95" orientation="portrait"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53"/>
  <sheetViews>
    <sheetView view="pageBreakPreview" zoomScaleNormal="100" zoomScaleSheetLayoutView="100" workbookViewId="0"/>
  </sheetViews>
  <sheetFormatPr defaultRowHeight="13.5" x14ac:dyDescent="0.15"/>
  <cols>
    <col min="1" max="8" width="9" style="45"/>
    <col min="9" max="9" width="9.625" style="45" bestFit="1" customWidth="1"/>
    <col min="10" max="11" width="2.625" style="45" customWidth="1"/>
    <col min="12" max="20" width="9" style="45"/>
    <col min="21" max="22" width="2.625" style="45" customWidth="1"/>
    <col min="23" max="16384" width="9" style="45"/>
  </cols>
  <sheetData>
    <row r="1" spans="1:32" ht="16.5" customHeight="1" x14ac:dyDescent="0.15">
      <c r="C1" s="197"/>
      <c r="D1" s="197"/>
      <c r="E1" s="197"/>
      <c r="F1" s="197"/>
      <c r="G1" s="197"/>
      <c r="H1" s="198"/>
      <c r="I1" s="199"/>
      <c r="J1" s="199"/>
      <c r="K1" s="199"/>
      <c r="L1" s="197"/>
      <c r="N1" s="197"/>
      <c r="O1" s="197"/>
      <c r="P1" s="197"/>
      <c r="Q1" s="197"/>
      <c r="R1" s="197"/>
      <c r="S1" s="200"/>
      <c r="T1" s="201"/>
      <c r="U1" s="201"/>
      <c r="W1" s="202"/>
      <c r="X1" s="202" t="s">
        <v>87</v>
      </c>
      <c r="Y1" s="203"/>
      <c r="Z1" s="203"/>
      <c r="AA1" s="203"/>
      <c r="AB1" s="203"/>
      <c r="AC1" s="203"/>
      <c r="AD1" s="204"/>
      <c r="AE1" s="205"/>
      <c r="AF1" s="205"/>
    </row>
    <row r="2" spans="1:32" ht="16.5" customHeight="1" x14ac:dyDescent="0.15">
      <c r="A2" s="487" t="s">
        <v>524</v>
      </c>
      <c r="B2" s="487"/>
      <c r="C2" s="487"/>
      <c r="D2" s="487"/>
      <c r="E2" s="487"/>
      <c r="F2" s="487"/>
      <c r="G2" s="487"/>
      <c r="H2" s="487"/>
      <c r="I2" s="487"/>
      <c r="J2" s="246"/>
      <c r="K2" s="199"/>
      <c r="L2" s="487" t="s">
        <v>525</v>
      </c>
      <c r="M2" s="487"/>
      <c r="N2" s="487"/>
      <c r="O2" s="487"/>
      <c r="P2" s="487"/>
      <c r="Q2" s="487"/>
      <c r="R2" s="487"/>
      <c r="S2" s="487"/>
      <c r="T2" s="487"/>
      <c r="U2" s="246"/>
      <c r="W2" s="487" t="s">
        <v>525</v>
      </c>
      <c r="X2" s="487"/>
      <c r="Y2" s="487"/>
      <c r="Z2" s="487"/>
      <c r="AA2" s="487"/>
      <c r="AB2" s="487"/>
      <c r="AC2" s="487"/>
      <c r="AD2" s="487"/>
      <c r="AE2" s="487"/>
      <c r="AF2" s="205"/>
    </row>
    <row r="3" spans="1:32" ht="16.5" customHeight="1" x14ac:dyDescent="0.15">
      <c r="A3" s="279"/>
      <c r="B3" s="202"/>
      <c r="C3" s="203"/>
      <c r="D3" s="203"/>
      <c r="E3" s="203"/>
      <c r="F3" s="203"/>
      <c r="G3" s="203"/>
      <c r="H3" s="204"/>
      <c r="I3" s="205"/>
      <c r="J3" s="205"/>
      <c r="K3" s="205"/>
      <c r="L3" s="203"/>
      <c r="M3" s="202"/>
      <c r="N3" s="203"/>
      <c r="O3" s="203"/>
      <c r="P3" s="203"/>
      <c r="Q3" s="203"/>
      <c r="R3" s="203"/>
      <c r="S3" s="204"/>
      <c r="T3" s="205"/>
      <c r="U3" s="205"/>
      <c r="W3" s="202"/>
      <c r="X3" s="202" t="s">
        <v>88</v>
      </c>
      <c r="Y3" s="203"/>
      <c r="Z3" s="203"/>
      <c r="AA3" s="203"/>
      <c r="AB3" s="203"/>
      <c r="AC3" s="203"/>
      <c r="AD3" s="204"/>
      <c r="AE3" s="205"/>
      <c r="AF3" s="205"/>
    </row>
    <row r="4" spans="1:32" ht="16.5" customHeight="1" x14ac:dyDescent="0.15">
      <c r="A4" s="206"/>
      <c r="B4" s="206"/>
      <c r="C4" s="207"/>
      <c r="D4" s="207"/>
      <c r="E4" s="207"/>
      <c r="F4" s="207"/>
      <c r="G4" s="207"/>
      <c r="H4" s="208"/>
      <c r="I4" s="245" t="s">
        <v>506</v>
      </c>
      <c r="J4" s="245"/>
      <c r="K4" s="209"/>
      <c r="L4" s="207"/>
      <c r="M4" s="206"/>
      <c r="N4" s="207"/>
      <c r="O4" s="206"/>
      <c r="P4" s="206"/>
      <c r="R4" s="194"/>
      <c r="S4" s="210"/>
      <c r="T4" s="20" t="str">
        <f>I4</f>
        <v>（令和２年１０月１日現在）</v>
      </c>
      <c r="U4" s="20"/>
      <c r="V4" s="206"/>
      <c r="W4" s="206"/>
      <c r="X4" s="206"/>
      <c r="Y4" s="207"/>
      <c r="Z4" s="207"/>
      <c r="AA4" s="207"/>
      <c r="AB4" s="207"/>
      <c r="AC4" s="207"/>
      <c r="AD4" s="211"/>
      <c r="AE4" s="212" t="str">
        <f>I4</f>
        <v>（令和２年１０月１日現在）</v>
      </c>
      <c r="AF4" s="209"/>
    </row>
    <row r="5" spans="1:32" ht="16.5" customHeight="1" x14ac:dyDescent="0.15">
      <c r="A5" s="458" t="s">
        <v>89</v>
      </c>
      <c r="B5" s="459"/>
      <c r="C5" s="462" t="s">
        <v>433</v>
      </c>
      <c r="D5" s="464" t="s">
        <v>435</v>
      </c>
      <c r="E5" s="465"/>
      <c r="F5" s="466"/>
      <c r="G5" s="462" t="s">
        <v>529</v>
      </c>
      <c r="H5" s="468" t="s">
        <v>434</v>
      </c>
      <c r="I5" s="470" t="s">
        <v>520</v>
      </c>
      <c r="J5" s="17"/>
      <c r="K5" s="17"/>
      <c r="L5" s="458" t="s">
        <v>89</v>
      </c>
      <c r="M5" s="459"/>
      <c r="N5" s="462" t="s">
        <v>433</v>
      </c>
      <c r="O5" s="464" t="s">
        <v>435</v>
      </c>
      <c r="P5" s="465"/>
      <c r="Q5" s="466"/>
      <c r="R5" s="462" t="str">
        <f>G5</f>
        <v>平成27年　人口（人）</v>
      </c>
      <c r="S5" s="468" t="s">
        <v>434</v>
      </c>
      <c r="T5" s="470" t="s">
        <v>520</v>
      </c>
      <c r="U5" s="17"/>
      <c r="V5" s="206"/>
      <c r="W5" s="458" t="s">
        <v>89</v>
      </c>
      <c r="X5" s="459"/>
      <c r="Y5" s="462" t="s">
        <v>433</v>
      </c>
      <c r="Z5" s="464" t="s">
        <v>435</v>
      </c>
      <c r="AA5" s="465"/>
      <c r="AB5" s="466"/>
      <c r="AC5" s="462" t="str">
        <f>G5</f>
        <v>平成27年　人口（人）</v>
      </c>
      <c r="AD5" s="468" t="s">
        <v>434</v>
      </c>
      <c r="AE5" s="470" t="s">
        <v>520</v>
      </c>
      <c r="AF5" s="17"/>
    </row>
    <row r="6" spans="1:32" ht="16.5" customHeight="1" x14ac:dyDescent="0.15">
      <c r="A6" s="460"/>
      <c r="B6" s="461"/>
      <c r="C6" s="463"/>
      <c r="D6" s="18" t="s">
        <v>7</v>
      </c>
      <c r="E6" s="19" t="s">
        <v>8</v>
      </c>
      <c r="F6" s="19" t="s">
        <v>9</v>
      </c>
      <c r="G6" s="467"/>
      <c r="H6" s="469"/>
      <c r="I6" s="471"/>
      <c r="J6" s="17"/>
      <c r="K6" s="17"/>
      <c r="L6" s="460"/>
      <c r="M6" s="461"/>
      <c r="N6" s="463"/>
      <c r="O6" s="18" t="s">
        <v>7</v>
      </c>
      <c r="P6" s="394" t="s">
        <v>8</v>
      </c>
      <c r="Q6" s="394" t="s">
        <v>9</v>
      </c>
      <c r="R6" s="467"/>
      <c r="S6" s="469"/>
      <c r="T6" s="471"/>
      <c r="U6" s="17"/>
      <c r="V6" s="206"/>
      <c r="W6" s="472"/>
      <c r="X6" s="473"/>
      <c r="Y6" s="463"/>
      <c r="Z6" s="18" t="s">
        <v>7</v>
      </c>
      <c r="AA6" s="19" t="s">
        <v>8</v>
      </c>
      <c r="AB6" s="19" t="s">
        <v>9</v>
      </c>
      <c r="AC6" s="467"/>
      <c r="AD6" s="469"/>
      <c r="AE6" s="471"/>
      <c r="AF6" s="17"/>
    </row>
    <row r="7" spans="1:32" ht="16.5" customHeight="1" x14ac:dyDescent="0.15">
      <c r="A7" s="476" t="s">
        <v>90</v>
      </c>
      <c r="B7" s="477"/>
      <c r="C7" s="213">
        <v>52686</v>
      </c>
      <c r="D7" s="213">
        <f>E7+F7</f>
        <v>119367</v>
      </c>
      <c r="E7" s="213">
        <v>57939</v>
      </c>
      <c r="F7" s="213">
        <v>61428</v>
      </c>
      <c r="G7" s="214">
        <v>123217</v>
      </c>
      <c r="H7" s="290">
        <f>D7-G7</f>
        <v>-3850</v>
      </c>
      <c r="I7" s="295">
        <f>H7/G7*100</f>
        <v>-3.1245688500775053</v>
      </c>
      <c r="J7" s="216"/>
      <c r="K7" s="216"/>
      <c r="L7" s="248" t="s">
        <v>370</v>
      </c>
      <c r="M7" s="249" t="s">
        <v>364</v>
      </c>
      <c r="N7" s="217">
        <v>329</v>
      </c>
      <c r="O7" s="213">
        <f>P7+Q7</f>
        <v>801</v>
      </c>
      <c r="P7">
        <v>384</v>
      </c>
      <c r="Q7">
        <v>417</v>
      </c>
      <c r="R7" s="214">
        <v>792</v>
      </c>
      <c r="S7" s="290">
        <f t="shared" ref="S7:S13" si="0">O7-R7</f>
        <v>9</v>
      </c>
      <c r="T7" s="295">
        <f t="shared" ref="T7:T13" si="1">S7/R7*100</f>
        <v>1.1363636363636365</v>
      </c>
      <c r="U7" s="216"/>
      <c r="V7" s="206"/>
      <c r="W7" s="474" t="s">
        <v>91</v>
      </c>
      <c r="X7" s="475"/>
      <c r="Y7" s="217">
        <v>588</v>
      </c>
      <c r="Z7" s="213">
        <f>AA7+AB7</f>
        <v>1354</v>
      </c>
      <c r="AA7" s="218">
        <v>685</v>
      </c>
      <c r="AB7" s="218">
        <v>669</v>
      </c>
      <c r="AC7" s="214">
        <v>1440</v>
      </c>
      <c r="AD7" s="290">
        <f t="shared" ref="AD7:AD43" si="2">Z7-AC7</f>
        <v>-86</v>
      </c>
      <c r="AE7" s="295">
        <f t="shared" ref="AE7:AE16" si="3">AD7/AC7*100</f>
        <v>-5.9722222222222223</v>
      </c>
      <c r="AF7" s="221"/>
    </row>
    <row r="8" spans="1:32" ht="16.5" customHeight="1" x14ac:dyDescent="0.15">
      <c r="A8" s="219"/>
      <c r="B8" s="150" t="s">
        <v>92</v>
      </c>
      <c r="C8" s="222"/>
      <c r="D8" s="223"/>
      <c r="E8" s="222"/>
      <c r="F8" s="222"/>
      <c r="G8" s="224"/>
      <c r="H8" s="291"/>
      <c r="I8" s="296"/>
      <c r="J8" s="221"/>
      <c r="K8" s="221"/>
      <c r="L8" s="228"/>
      <c r="M8" s="150" t="s">
        <v>93</v>
      </c>
      <c r="N8" s="226">
        <v>654</v>
      </c>
      <c r="O8" s="223">
        <f t="shared" ref="O8:O50" si="4">P8+Q8</f>
        <v>1554</v>
      </c>
      <c r="P8">
        <v>755</v>
      </c>
      <c r="Q8">
        <v>799</v>
      </c>
      <c r="R8" s="224">
        <v>1675</v>
      </c>
      <c r="S8" s="292">
        <f t="shared" si="0"/>
        <v>-121</v>
      </c>
      <c r="T8" s="297">
        <f t="shared" si="1"/>
        <v>-7.2238805970149258</v>
      </c>
      <c r="U8" s="216"/>
      <c r="V8" s="206"/>
      <c r="W8" s="474" t="s">
        <v>94</v>
      </c>
      <c r="X8" s="475"/>
      <c r="Y8" s="226">
        <v>246</v>
      </c>
      <c r="Z8" s="223">
        <f t="shared" ref="Z8:Z43" si="5">AA8+AB8</f>
        <v>653</v>
      </c>
      <c r="AA8" s="222">
        <v>323</v>
      </c>
      <c r="AB8" s="222">
        <v>330</v>
      </c>
      <c r="AC8" s="224">
        <v>672</v>
      </c>
      <c r="AD8" s="292">
        <f t="shared" si="2"/>
        <v>-19</v>
      </c>
      <c r="AE8" s="297">
        <f t="shared" si="3"/>
        <v>-2.8273809523809526</v>
      </c>
      <c r="AF8" s="221"/>
    </row>
    <row r="9" spans="1:32" ht="16.5" customHeight="1" x14ac:dyDescent="0.15">
      <c r="A9" s="219" t="s">
        <v>363</v>
      </c>
      <c r="B9" s="150" t="s">
        <v>364</v>
      </c>
      <c r="C9" s="222">
        <v>1368</v>
      </c>
      <c r="D9" s="223">
        <f t="shared" ref="D9:D50" si="6">E9+F9</f>
        <v>2621</v>
      </c>
      <c r="E9" s="222">
        <v>1296</v>
      </c>
      <c r="F9" s="222">
        <v>1325</v>
      </c>
      <c r="G9" s="224">
        <v>2784</v>
      </c>
      <c r="H9" s="292">
        <f>D9-G9</f>
        <v>-163</v>
      </c>
      <c r="I9" s="297">
        <f>H9/G9*100</f>
        <v>-5.8548850574712645</v>
      </c>
      <c r="J9" s="216"/>
      <c r="K9" s="221"/>
      <c r="L9" s="219" t="s">
        <v>371</v>
      </c>
      <c r="M9" s="150" t="s">
        <v>369</v>
      </c>
      <c r="N9" s="226">
        <v>437</v>
      </c>
      <c r="O9" s="223">
        <f t="shared" si="4"/>
        <v>974</v>
      </c>
      <c r="P9" s="222">
        <v>480</v>
      </c>
      <c r="Q9" s="222">
        <v>494</v>
      </c>
      <c r="R9" s="224">
        <v>1074</v>
      </c>
      <c r="S9" s="292">
        <f t="shared" si="0"/>
        <v>-100</v>
      </c>
      <c r="T9" s="297">
        <f t="shared" si="1"/>
        <v>-9.3109869646182499</v>
      </c>
      <c r="U9" s="216"/>
      <c r="V9" s="206"/>
      <c r="W9" s="474" t="s">
        <v>95</v>
      </c>
      <c r="X9" s="475"/>
      <c r="Y9" s="226">
        <v>250</v>
      </c>
      <c r="Z9" s="223">
        <f t="shared" si="5"/>
        <v>467</v>
      </c>
      <c r="AA9" s="222">
        <v>237</v>
      </c>
      <c r="AB9" s="222">
        <v>230</v>
      </c>
      <c r="AC9" s="224">
        <v>465</v>
      </c>
      <c r="AD9" s="292">
        <f t="shared" si="2"/>
        <v>2</v>
      </c>
      <c r="AE9" s="297">
        <f t="shared" si="3"/>
        <v>0.43010752688172044</v>
      </c>
      <c r="AF9" s="221"/>
    </row>
    <row r="10" spans="1:32" ht="16.5" customHeight="1" x14ac:dyDescent="0.15">
      <c r="A10" s="219"/>
      <c r="B10" s="150" t="s">
        <v>96</v>
      </c>
      <c r="C10" s="222">
        <v>534</v>
      </c>
      <c r="D10" s="223">
        <f t="shared" si="6"/>
        <v>1191</v>
      </c>
      <c r="E10" s="222">
        <v>570</v>
      </c>
      <c r="F10" s="222">
        <v>621</v>
      </c>
      <c r="G10" s="224">
        <v>1220</v>
      </c>
      <c r="H10" s="292">
        <f t="shared" ref="H10:H49" si="7">D10-G10</f>
        <v>-29</v>
      </c>
      <c r="I10" s="297">
        <f t="shared" ref="I10:I49" si="8">H10/G10*100</f>
        <v>-2.3770491803278686</v>
      </c>
      <c r="J10" s="216"/>
      <c r="K10" s="221"/>
      <c r="L10" s="228"/>
      <c r="M10" s="150" t="s">
        <v>93</v>
      </c>
      <c r="N10" s="226">
        <v>439</v>
      </c>
      <c r="O10" s="223">
        <f t="shared" si="4"/>
        <v>1038</v>
      </c>
      <c r="P10" s="222">
        <v>495</v>
      </c>
      <c r="Q10" s="222">
        <v>543</v>
      </c>
      <c r="R10" s="224">
        <v>1065</v>
      </c>
      <c r="S10" s="292">
        <f t="shared" si="0"/>
        <v>-27</v>
      </c>
      <c r="T10" s="297">
        <f t="shared" si="1"/>
        <v>-2.535211267605634</v>
      </c>
      <c r="U10" s="216"/>
      <c r="V10" s="206"/>
      <c r="W10" s="474" t="s">
        <v>97</v>
      </c>
      <c r="X10" s="475"/>
      <c r="Y10" s="226">
        <v>119</v>
      </c>
      <c r="Z10" s="223">
        <f t="shared" si="5"/>
        <v>242</v>
      </c>
      <c r="AA10" s="222">
        <v>126</v>
      </c>
      <c r="AB10" s="222">
        <v>116</v>
      </c>
      <c r="AC10" s="224">
        <v>253</v>
      </c>
      <c r="AD10" s="292">
        <f t="shared" si="2"/>
        <v>-11</v>
      </c>
      <c r="AE10" s="297">
        <f t="shared" si="3"/>
        <v>-4.3478260869565215</v>
      </c>
      <c r="AF10" s="221"/>
    </row>
    <row r="11" spans="1:32" ht="16.5" customHeight="1" x14ac:dyDescent="0.15">
      <c r="A11" s="219"/>
      <c r="B11" s="150" t="s">
        <v>101</v>
      </c>
      <c r="C11" s="222">
        <v>417</v>
      </c>
      <c r="D11" s="223">
        <f t="shared" si="6"/>
        <v>943</v>
      </c>
      <c r="E11" s="222">
        <v>447</v>
      </c>
      <c r="F11" s="222">
        <v>496</v>
      </c>
      <c r="G11" s="224">
        <v>1023</v>
      </c>
      <c r="H11" s="292">
        <f t="shared" si="7"/>
        <v>-80</v>
      </c>
      <c r="I11" s="297">
        <f t="shared" si="8"/>
        <v>-7.8201368523949171</v>
      </c>
      <c r="J11" s="216"/>
      <c r="K11" s="221"/>
      <c r="L11" s="228"/>
      <c r="M11" s="150" t="s">
        <v>99</v>
      </c>
      <c r="N11" s="226">
        <v>455</v>
      </c>
      <c r="O11" s="223">
        <f t="shared" si="4"/>
        <v>1131</v>
      </c>
      <c r="P11" s="222">
        <v>558</v>
      </c>
      <c r="Q11" s="222">
        <v>573</v>
      </c>
      <c r="R11" s="224">
        <v>1126</v>
      </c>
      <c r="S11" s="292">
        <f t="shared" si="0"/>
        <v>5</v>
      </c>
      <c r="T11" s="297">
        <f t="shared" si="1"/>
        <v>0.44404973357015981</v>
      </c>
      <c r="U11" s="216"/>
      <c r="V11" s="206"/>
      <c r="W11" s="474" t="s">
        <v>100</v>
      </c>
      <c r="X11" s="475"/>
      <c r="Y11" s="226">
        <v>42</v>
      </c>
      <c r="Z11" s="223">
        <f t="shared" si="5"/>
        <v>72</v>
      </c>
      <c r="AA11" s="222">
        <v>36</v>
      </c>
      <c r="AB11" s="222">
        <v>36</v>
      </c>
      <c r="AC11" s="224">
        <v>89</v>
      </c>
      <c r="AD11" s="292">
        <f t="shared" si="2"/>
        <v>-17</v>
      </c>
      <c r="AE11" s="297">
        <f t="shared" si="3"/>
        <v>-19.101123595505616</v>
      </c>
      <c r="AF11" s="221"/>
    </row>
    <row r="12" spans="1:32" ht="16.5" customHeight="1" x14ac:dyDescent="0.15">
      <c r="A12" s="219"/>
      <c r="B12" s="150" t="s">
        <v>104</v>
      </c>
      <c r="C12" s="222">
        <v>385</v>
      </c>
      <c r="D12" s="223">
        <f t="shared" si="6"/>
        <v>893</v>
      </c>
      <c r="E12" s="222">
        <v>409</v>
      </c>
      <c r="F12" s="222">
        <v>484</v>
      </c>
      <c r="G12" s="224">
        <v>953</v>
      </c>
      <c r="H12" s="292">
        <f t="shared" si="7"/>
        <v>-60</v>
      </c>
      <c r="I12" s="297">
        <f t="shared" si="8"/>
        <v>-6.295907660020986</v>
      </c>
      <c r="J12" s="216"/>
      <c r="K12" s="221"/>
      <c r="L12" s="228"/>
      <c r="M12" s="150" t="s">
        <v>102</v>
      </c>
      <c r="N12" s="226">
        <v>390</v>
      </c>
      <c r="O12" s="223">
        <f t="shared" si="4"/>
        <v>775</v>
      </c>
      <c r="P12" s="222">
        <v>385</v>
      </c>
      <c r="Q12" s="222">
        <v>390</v>
      </c>
      <c r="R12" s="224">
        <v>819</v>
      </c>
      <c r="S12" s="292">
        <f t="shared" si="0"/>
        <v>-44</v>
      </c>
      <c r="T12" s="297">
        <f t="shared" si="1"/>
        <v>-5.3724053724053729</v>
      </c>
      <c r="U12" s="216"/>
      <c r="V12" s="206"/>
      <c r="W12" s="474" t="s">
        <v>103</v>
      </c>
      <c r="X12" s="475"/>
      <c r="Y12" s="226">
        <v>284</v>
      </c>
      <c r="Z12" s="223">
        <f t="shared" si="5"/>
        <v>822</v>
      </c>
      <c r="AA12" s="222">
        <v>411</v>
      </c>
      <c r="AB12" s="222">
        <v>411</v>
      </c>
      <c r="AC12" s="224">
        <v>804</v>
      </c>
      <c r="AD12" s="302">
        <f t="shared" si="2"/>
        <v>18</v>
      </c>
      <c r="AE12" s="297">
        <f t="shared" si="3"/>
        <v>2.2388059701492535</v>
      </c>
      <c r="AF12" s="221"/>
    </row>
    <row r="13" spans="1:32" ht="16.5" customHeight="1" x14ac:dyDescent="0.15">
      <c r="A13" s="219"/>
      <c r="B13" s="150" t="s">
        <v>107</v>
      </c>
      <c r="C13" s="222">
        <v>571</v>
      </c>
      <c r="D13" s="223">
        <f t="shared" si="6"/>
        <v>1416</v>
      </c>
      <c r="E13" s="222">
        <v>683</v>
      </c>
      <c r="F13" s="222">
        <v>733</v>
      </c>
      <c r="G13" s="224">
        <v>1539</v>
      </c>
      <c r="H13" s="292">
        <f t="shared" si="7"/>
        <v>-123</v>
      </c>
      <c r="I13" s="297">
        <f t="shared" si="8"/>
        <v>-7.9922027290448341</v>
      </c>
      <c r="J13" s="216"/>
      <c r="K13" s="221"/>
      <c r="L13" s="228"/>
      <c r="M13" s="150" t="s">
        <v>105</v>
      </c>
      <c r="N13" s="226">
        <v>81</v>
      </c>
      <c r="O13" s="223">
        <f t="shared" si="4"/>
        <v>185</v>
      </c>
      <c r="P13" s="222">
        <v>85</v>
      </c>
      <c r="Q13" s="222">
        <v>100</v>
      </c>
      <c r="R13" s="224">
        <v>190</v>
      </c>
      <c r="S13" s="292">
        <f t="shared" si="0"/>
        <v>-5</v>
      </c>
      <c r="T13" s="297">
        <f t="shared" si="1"/>
        <v>-2.6315789473684208</v>
      </c>
      <c r="U13" s="216"/>
      <c r="V13" s="206"/>
      <c r="W13" s="474" t="s">
        <v>106</v>
      </c>
      <c r="X13" s="475"/>
      <c r="Y13" s="226">
        <v>82</v>
      </c>
      <c r="Z13" s="223">
        <f t="shared" si="5"/>
        <v>149</v>
      </c>
      <c r="AA13" s="222">
        <v>82</v>
      </c>
      <c r="AB13" s="222">
        <v>67</v>
      </c>
      <c r="AC13" s="224">
        <v>120</v>
      </c>
      <c r="AD13" s="302">
        <f t="shared" si="2"/>
        <v>29</v>
      </c>
      <c r="AE13" s="297">
        <f t="shared" si="3"/>
        <v>24.166666666666668</v>
      </c>
      <c r="AF13" s="221"/>
    </row>
    <row r="14" spans="1:32" ht="16.5" customHeight="1" x14ac:dyDescent="0.15">
      <c r="A14" s="219"/>
      <c r="B14" s="150" t="s">
        <v>460</v>
      </c>
      <c r="C14" s="222">
        <v>475</v>
      </c>
      <c r="D14" s="223">
        <f t="shared" si="6"/>
        <v>994</v>
      </c>
      <c r="E14" s="222">
        <v>495</v>
      </c>
      <c r="F14" s="222">
        <v>499</v>
      </c>
      <c r="G14" s="278">
        <v>1149</v>
      </c>
      <c r="H14" s="292">
        <f t="shared" si="7"/>
        <v>-155</v>
      </c>
      <c r="I14" s="297">
        <f t="shared" si="8"/>
        <v>-13.489991296779808</v>
      </c>
      <c r="J14" s="216"/>
      <c r="K14" s="221"/>
      <c r="L14" s="483" t="s">
        <v>463</v>
      </c>
      <c r="M14" s="484"/>
      <c r="N14" s="226">
        <v>410</v>
      </c>
      <c r="O14" s="223">
        <f t="shared" si="4"/>
        <v>1121</v>
      </c>
      <c r="P14" s="222">
        <v>548</v>
      </c>
      <c r="Q14" s="222">
        <v>573</v>
      </c>
      <c r="R14" s="278">
        <v>1155</v>
      </c>
      <c r="S14" s="292">
        <f>O14-R14</f>
        <v>-34</v>
      </c>
      <c r="T14" s="297">
        <f>S14/R14*100</f>
        <v>-2.943722943722944</v>
      </c>
      <c r="U14" s="250"/>
      <c r="V14" s="206"/>
      <c r="W14" s="219" t="s">
        <v>379</v>
      </c>
      <c r="X14" s="220" t="s">
        <v>364</v>
      </c>
      <c r="Y14" s="226">
        <v>592</v>
      </c>
      <c r="Z14" s="223">
        <f t="shared" si="5"/>
        <v>1493</v>
      </c>
      <c r="AA14" s="222">
        <v>742</v>
      </c>
      <c r="AB14" s="222">
        <v>751</v>
      </c>
      <c r="AC14" s="224">
        <v>1553</v>
      </c>
      <c r="AD14" s="292">
        <f t="shared" si="2"/>
        <v>-60</v>
      </c>
      <c r="AE14" s="297">
        <f t="shared" si="3"/>
        <v>-3.8634900193174504</v>
      </c>
      <c r="AF14" s="221"/>
    </row>
    <row r="15" spans="1:32" ht="16.5" customHeight="1" x14ac:dyDescent="0.15">
      <c r="A15" s="483" t="s">
        <v>459</v>
      </c>
      <c r="B15" s="484"/>
      <c r="C15" s="485">
        <v>417</v>
      </c>
      <c r="D15" s="479">
        <f t="shared" si="6"/>
        <v>899</v>
      </c>
      <c r="E15" s="486">
        <v>420</v>
      </c>
      <c r="F15" s="486">
        <v>479</v>
      </c>
      <c r="G15" s="482">
        <v>1114</v>
      </c>
      <c r="H15" s="480">
        <f>D15-G15</f>
        <v>-215</v>
      </c>
      <c r="I15" s="481">
        <f>H15/G15*100</f>
        <v>-19.299820466786354</v>
      </c>
      <c r="J15" s="250"/>
      <c r="K15" s="20"/>
      <c r="L15" s="483" t="s">
        <v>464</v>
      </c>
      <c r="M15" s="484"/>
      <c r="N15" s="194" t="s">
        <v>16</v>
      </c>
      <c r="O15" s="195" t="s">
        <v>16</v>
      </c>
      <c r="P15" s="194" t="s">
        <v>16</v>
      </c>
      <c r="Q15" s="194" t="s">
        <v>16</v>
      </c>
      <c r="R15" s="278" t="s">
        <v>275</v>
      </c>
      <c r="S15" s="293" t="s">
        <v>16</v>
      </c>
      <c r="T15" s="298" t="s">
        <v>16</v>
      </c>
      <c r="U15" s="250"/>
      <c r="V15" s="206"/>
      <c r="W15" s="228"/>
      <c r="X15" s="220" t="s">
        <v>93</v>
      </c>
      <c r="Y15" s="196">
        <v>5</v>
      </c>
      <c r="Z15" s="223">
        <f t="shared" si="5"/>
        <v>12</v>
      </c>
      <c r="AA15" s="194">
        <v>6</v>
      </c>
      <c r="AB15" s="222">
        <v>6</v>
      </c>
      <c r="AC15" s="224">
        <v>13</v>
      </c>
      <c r="AD15" s="292">
        <f t="shared" si="2"/>
        <v>-1</v>
      </c>
      <c r="AE15" s="297">
        <f t="shared" si="3"/>
        <v>-7.6923076923076925</v>
      </c>
      <c r="AF15" s="221"/>
    </row>
    <row r="16" spans="1:32" ht="16.5" customHeight="1" x14ac:dyDescent="0.15">
      <c r="A16" s="483"/>
      <c r="B16" s="484"/>
      <c r="C16" s="485"/>
      <c r="D16" s="479"/>
      <c r="E16" s="486"/>
      <c r="F16" s="486"/>
      <c r="G16" s="482"/>
      <c r="H16" s="480"/>
      <c r="I16" s="481"/>
      <c r="J16" s="250"/>
      <c r="K16" s="20"/>
      <c r="L16" s="474" t="s">
        <v>108</v>
      </c>
      <c r="M16" s="478"/>
      <c r="N16" s="226">
        <v>368</v>
      </c>
      <c r="O16" s="223">
        <f t="shared" si="4"/>
        <v>764</v>
      </c>
      <c r="P16" s="222">
        <v>363</v>
      </c>
      <c r="Q16" s="222">
        <v>401</v>
      </c>
      <c r="R16" s="224">
        <v>777</v>
      </c>
      <c r="S16" s="292">
        <f>O16-R16</f>
        <v>-13</v>
      </c>
      <c r="T16" s="297">
        <f>S16/R16*100</f>
        <v>-1.673101673101673</v>
      </c>
      <c r="U16" s="216"/>
      <c r="V16" s="206"/>
      <c r="W16" s="228"/>
      <c r="X16" s="220" t="s">
        <v>99</v>
      </c>
      <c r="Y16" s="226">
        <v>20</v>
      </c>
      <c r="Z16" s="223">
        <f t="shared" si="5"/>
        <v>48</v>
      </c>
      <c r="AA16" s="222">
        <v>20</v>
      </c>
      <c r="AB16" s="222">
        <v>28</v>
      </c>
      <c r="AC16" s="224">
        <v>50</v>
      </c>
      <c r="AD16" s="292">
        <f t="shared" si="2"/>
        <v>-2</v>
      </c>
      <c r="AE16" s="297">
        <f t="shared" si="3"/>
        <v>-4</v>
      </c>
      <c r="AF16" s="221"/>
    </row>
    <row r="17" spans="1:32" ht="16.5" customHeight="1" x14ac:dyDescent="0.15">
      <c r="A17" s="474" t="s">
        <v>109</v>
      </c>
      <c r="B17" s="478"/>
      <c r="C17" s="222">
        <v>37</v>
      </c>
      <c r="D17" s="223">
        <f t="shared" si="6"/>
        <v>53</v>
      </c>
      <c r="E17" s="222">
        <v>25</v>
      </c>
      <c r="F17" s="222">
        <v>28</v>
      </c>
      <c r="G17" s="224">
        <v>54</v>
      </c>
      <c r="H17" s="292">
        <f t="shared" si="7"/>
        <v>-1</v>
      </c>
      <c r="I17" s="297">
        <f t="shared" si="8"/>
        <v>-1.8518518518518516</v>
      </c>
      <c r="J17" s="216"/>
      <c r="K17" s="221"/>
      <c r="L17" s="474" t="s">
        <v>110</v>
      </c>
      <c r="M17" s="478"/>
      <c r="N17" s="196">
        <v>307</v>
      </c>
      <c r="O17" s="223">
        <f t="shared" si="4"/>
        <v>667</v>
      </c>
      <c r="P17" s="194">
        <v>331</v>
      </c>
      <c r="Q17" s="222">
        <v>336</v>
      </c>
      <c r="R17" s="224">
        <v>740</v>
      </c>
      <c r="S17" s="292">
        <f t="shared" ref="S17:S50" si="9">O17-R17</f>
        <v>-73</v>
      </c>
      <c r="T17" s="297">
        <f t="shared" ref="T17:T50" si="10">S17/R17*100</f>
        <v>-9.8648648648648649</v>
      </c>
      <c r="U17" s="216"/>
      <c r="V17" s="206"/>
      <c r="W17" s="228"/>
      <c r="X17" s="150" t="s">
        <v>102</v>
      </c>
      <c r="Y17" s="194" t="s">
        <v>16</v>
      </c>
      <c r="Z17" s="195" t="s">
        <v>16</v>
      </c>
      <c r="AA17" s="194" t="s">
        <v>16</v>
      </c>
      <c r="AB17" s="194" t="s">
        <v>16</v>
      </c>
      <c r="AC17" s="278" t="s">
        <v>275</v>
      </c>
      <c r="AD17" s="293" t="s">
        <v>16</v>
      </c>
      <c r="AE17" s="298" t="s">
        <v>16</v>
      </c>
      <c r="AF17" s="221"/>
    </row>
    <row r="18" spans="1:32" ht="16.5" customHeight="1" x14ac:dyDescent="0.15">
      <c r="A18" s="474" t="s">
        <v>111</v>
      </c>
      <c r="B18" s="478"/>
      <c r="C18" s="222">
        <v>489</v>
      </c>
      <c r="D18" s="223">
        <f t="shared" si="6"/>
        <v>823</v>
      </c>
      <c r="E18" s="222">
        <v>426</v>
      </c>
      <c r="F18" s="222">
        <v>397</v>
      </c>
      <c r="G18" s="224">
        <v>884</v>
      </c>
      <c r="H18" s="292">
        <f t="shared" si="7"/>
        <v>-61</v>
      </c>
      <c r="I18" s="297">
        <f t="shared" si="8"/>
        <v>-6.9004524886877832</v>
      </c>
      <c r="J18" s="216"/>
      <c r="K18" s="221"/>
      <c r="L18" s="474" t="s">
        <v>112</v>
      </c>
      <c r="M18" s="478"/>
      <c r="N18" s="226">
        <v>310</v>
      </c>
      <c r="O18" s="223">
        <f t="shared" si="4"/>
        <v>497</v>
      </c>
      <c r="P18" s="222">
        <v>256</v>
      </c>
      <c r="Q18" s="222">
        <v>241</v>
      </c>
      <c r="R18" s="224">
        <v>434</v>
      </c>
      <c r="S18" s="292">
        <f t="shared" si="9"/>
        <v>63</v>
      </c>
      <c r="T18" s="297">
        <f t="shared" si="10"/>
        <v>14.516129032258066</v>
      </c>
      <c r="U18" s="216"/>
      <c r="V18" s="206"/>
      <c r="W18" s="228"/>
      <c r="X18" s="150" t="s">
        <v>105</v>
      </c>
      <c r="Y18" s="194" t="s">
        <v>16</v>
      </c>
      <c r="Z18" s="195" t="s">
        <v>16</v>
      </c>
      <c r="AA18" s="194" t="s">
        <v>16</v>
      </c>
      <c r="AB18" s="194" t="s">
        <v>16</v>
      </c>
      <c r="AC18" s="278" t="s">
        <v>275</v>
      </c>
      <c r="AD18" s="293" t="s">
        <v>16</v>
      </c>
      <c r="AE18" s="298" t="s">
        <v>16</v>
      </c>
      <c r="AF18" s="221"/>
    </row>
    <row r="19" spans="1:32" ht="16.5" customHeight="1" x14ac:dyDescent="0.15">
      <c r="A19" s="474" t="s">
        <v>113</v>
      </c>
      <c r="B19" s="478"/>
      <c r="C19" s="222">
        <v>514</v>
      </c>
      <c r="D19" s="223">
        <f t="shared" si="6"/>
        <v>1079</v>
      </c>
      <c r="E19" s="222">
        <v>470</v>
      </c>
      <c r="F19" s="222">
        <v>609</v>
      </c>
      <c r="G19" s="224">
        <v>1148</v>
      </c>
      <c r="H19" s="292">
        <f t="shared" si="7"/>
        <v>-69</v>
      </c>
      <c r="I19" s="297">
        <f t="shared" si="8"/>
        <v>-6.010452961672474</v>
      </c>
      <c r="J19" s="216"/>
      <c r="K19" s="221"/>
      <c r="L19" s="219" t="s">
        <v>372</v>
      </c>
      <c r="M19" s="150" t="s">
        <v>364</v>
      </c>
      <c r="N19" s="226">
        <v>254</v>
      </c>
      <c r="O19" s="223">
        <f t="shared" si="4"/>
        <v>424</v>
      </c>
      <c r="P19" s="222">
        <v>214</v>
      </c>
      <c r="Q19" s="222">
        <v>210</v>
      </c>
      <c r="R19" s="224">
        <v>455</v>
      </c>
      <c r="S19" s="292">
        <f t="shared" si="9"/>
        <v>-31</v>
      </c>
      <c r="T19" s="297">
        <f t="shared" si="10"/>
        <v>-6.813186813186813</v>
      </c>
      <c r="U19" s="216"/>
      <c r="V19" s="206"/>
      <c r="W19" s="219" t="s">
        <v>380</v>
      </c>
      <c r="X19" s="220" t="s">
        <v>364</v>
      </c>
      <c r="Y19" s="226">
        <v>147</v>
      </c>
      <c r="Z19" s="223">
        <f t="shared" si="5"/>
        <v>407</v>
      </c>
      <c r="AA19" s="222">
        <v>209</v>
      </c>
      <c r="AB19" s="222">
        <v>198</v>
      </c>
      <c r="AC19" s="224">
        <v>350</v>
      </c>
      <c r="AD19" s="302">
        <f t="shared" si="2"/>
        <v>57</v>
      </c>
      <c r="AE19" s="297">
        <f t="shared" ref="AE19:AE43" si="11">AD19/AC19*100</f>
        <v>16.285714285714288</v>
      </c>
      <c r="AF19" s="221"/>
    </row>
    <row r="20" spans="1:32" ht="16.5" customHeight="1" x14ac:dyDescent="0.15">
      <c r="A20" s="474" t="s">
        <v>114</v>
      </c>
      <c r="B20" s="478"/>
      <c r="C20" s="222">
        <v>835</v>
      </c>
      <c r="D20" s="223">
        <f t="shared" si="6"/>
        <v>1728</v>
      </c>
      <c r="E20" s="222">
        <v>840</v>
      </c>
      <c r="F20" s="222">
        <v>888</v>
      </c>
      <c r="G20" s="224">
        <v>1664</v>
      </c>
      <c r="H20" s="292">
        <f t="shared" si="7"/>
        <v>64</v>
      </c>
      <c r="I20" s="297">
        <f t="shared" si="8"/>
        <v>3.8461538461538463</v>
      </c>
      <c r="J20" s="216"/>
      <c r="K20" s="221"/>
      <c r="L20" s="228"/>
      <c r="M20" s="150" t="s">
        <v>93</v>
      </c>
      <c r="N20" s="226">
        <v>220</v>
      </c>
      <c r="O20" s="223">
        <f t="shared" si="4"/>
        <v>346</v>
      </c>
      <c r="P20" s="222">
        <v>146</v>
      </c>
      <c r="Q20" s="222">
        <v>200</v>
      </c>
      <c r="R20" s="224">
        <v>377</v>
      </c>
      <c r="S20" s="292">
        <f t="shared" si="9"/>
        <v>-31</v>
      </c>
      <c r="T20" s="297">
        <f t="shared" si="10"/>
        <v>-8.2228116710875341</v>
      </c>
      <c r="U20" s="216"/>
      <c r="V20" s="206"/>
      <c r="W20" s="228"/>
      <c r="X20" s="220" t="s">
        <v>93</v>
      </c>
      <c r="Y20" s="226">
        <v>143</v>
      </c>
      <c r="Z20" s="223">
        <f t="shared" si="5"/>
        <v>395</v>
      </c>
      <c r="AA20" s="222">
        <v>201</v>
      </c>
      <c r="AB20" s="222">
        <v>194</v>
      </c>
      <c r="AC20" s="224">
        <v>381</v>
      </c>
      <c r="AD20" s="292">
        <f t="shared" si="2"/>
        <v>14</v>
      </c>
      <c r="AE20" s="297">
        <f t="shared" si="11"/>
        <v>3.674540682414698</v>
      </c>
      <c r="AF20" s="221"/>
    </row>
    <row r="21" spans="1:32" ht="16.5" customHeight="1" x14ac:dyDescent="0.15">
      <c r="A21" s="474" t="s">
        <v>115</v>
      </c>
      <c r="B21" s="478"/>
      <c r="C21" s="222">
        <v>571</v>
      </c>
      <c r="D21" s="223">
        <f t="shared" si="6"/>
        <v>1203</v>
      </c>
      <c r="E21" s="222">
        <v>569</v>
      </c>
      <c r="F21" s="222">
        <v>634</v>
      </c>
      <c r="G21" s="224">
        <v>1312</v>
      </c>
      <c r="H21" s="292">
        <f t="shared" si="7"/>
        <v>-109</v>
      </c>
      <c r="I21" s="297">
        <f t="shared" si="8"/>
        <v>-8.3079268292682933</v>
      </c>
      <c r="J21" s="216"/>
      <c r="K21" s="221"/>
      <c r="L21" s="474" t="s">
        <v>116</v>
      </c>
      <c r="M21" s="478"/>
      <c r="N21" s="226">
        <v>700</v>
      </c>
      <c r="O21" s="223">
        <f t="shared" si="4"/>
        <v>1618</v>
      </c>
      <c r="P21" s="222">
        <v>742</v>
      </c>
      <c r="Q21" s="222">
        <v>876</v>
      </c>
      <c r="R21" s="224">
        <v>1611</v>
      </c>
      <c r="S21" s="292">
        <f t="shared" si="9"/>
        <v>7</v>
      </c>
      <c r="T21" s="297">
        <f t="shared" si="10"/>
        <v>0.4345127250155183</v>
      </c>
      <c r="U21" s="216"/>
      <c r="V21" s="206"/>
      <c r="W21" s="228"/>
      <c r="X21" s="220" t="s">
        <v>99</v>
      </c>
      <c r="Y21" s="226">
        <v>716</v>
      </c>
      <c r="Z21" s="223">
        <f t="shared" si="5"/>
        <v>1521</v>
      </c>
      <c r="AA21" s="222">
        <v>698</v>
      </c>
      <c r="AB21" s="222">
        <v>823</v>
      </c>
      <c r="AC21" s="224">
        <v>1534</v>
      </c>
      <c r="AD21" s="292">
        <f t="shared" si="2"/>
        <v>-13</v>
      </c>
      <c r="AE21" s="297">
        <f t="shared" si="11"/>
        <v>-0.84745762711864403</v>
      </c>
      <c r="AF21" s="221"/>
    </row>
    <row r="22" spans="1:32" ht="16.5" customHeight="1" x14ac:dyDescent="0.15">
      <c r="A22" s="474" t="s">
        <v>117</v>
      </c>
      <c r="B22" s="478"/>
      <c r="C22" s="222">
        <v>554</v>
      </c>
      <c r="D22" s="223">
        <f t="shared" si="6"/>
        <v>1305</v>
      </c>
      <c r="E22" s="222">
        <v>598</v>
      </c>
      <c r="F22" s="222">
        <v>707</v>
      </c>
      <c r="G22" s="224">
        <v>1409</v>
      </c>
      <c r="H22" s="292">
        <f t="shared" si="7"/>
        <v>-104</v>
      </c>
      <c r="I22" s="297">
        <f t="shared" si="8"/>
        <v>-7.3811213626685594</v>
      </c>
      <c r="J22" s="216"/>
      <c r="K22" s="221"/>
      <c r="L22" s="474" t="s">
        <v>118</v>
      </c>
      <c r="M22" s="478"/>
      <c r="N22" s="226">
        <v>366</v>
      </c>
      <c r="O22" s="223">
        <f t="shared" si="4"/>
        <v>796</v>
      </c>
      <c r="P22" s="222">
        <v>403</v>
      </c>
      <c r="Q22" s="222">
        <v>393</v>
      </c>
      <c r="R22" s="224">
        <v>875</v>
      </c>
      <c r="S22" s="292">
        <f t="shared" si="9"/>
        <v>-79</v>
      </c>
      <c r="T22" s="297">
        <f t="shared" si="10"/>
        <v>-9.0285714285714285</v>
      </c>
      <c r="U22" s="216"/>
      <c r="V22" s="206"/>
      <c r="W22" s="228"/>
      <c r="X22" s="220" t="s">
        <v>102</v>
      </c>
      <c r="Y22" s="226">
        <v>772</v>
      </c>
      <c r="Z22" s="223">
        <f t="shared" si="5"/>
        <v>1726</v>
      </c>
      <c r="AA22" s="222">
        <v>818</v>
      </c>
      <c r="AB22" s="222">
        <v>908</v>
      </c>
      <c r="AC22" s="224">
        <v>1774</v>
      </c>
      <c r="AD22" s="292">
        <f t="shared" si="2"/>
        <v>-48</v>
      </c>
      <c r="AE22" s="297">
        <f t="shared" si="11"/>
        <v>-2.705749718151071</v>
      </c>
      <c r="AF22" s="221"/>
    </row>
    <row r="23" spans="1:32" ht="16.5" customHeight="1" x14ac:dyDescent="0.15">
      <c r="A23" s="474" t="s">
        <v>119</v>
      </c>
      <c r="B23" s="478"/>
      <c r="C23" s="222">
        <v>442</v>
      </c>
      <c r="D23" s="223">
        <f t="shared" si="6"/>
        <v>1110</v>
      </c>
      <c r="E23" s="222">
        <v>513</v>
      </c>
      <c r="F23" s="222">
        <v>597</v>
      </c>
      <c r="G23" s="224">
        <v>1131</v>
      </c>
      <c r="H23" s="292">
        <f t="shared" si="7"/>
        <v>-21</v>
      </c>
      <c r="I23" s="297">
        <f t="shared" si="8"/>
        <v>-1.8567639257294428</v>
      </c>
      <c r="J23" s="216"/>
      <c r="K23" s="221"/>
      <c r="L23" s="474" t="s">
        <v>120</v>
      </c>
      <c r="M23" s="478"/>
      <c r="N23" s="226">
        <v>490</v>
      </c>
      <c r="O23" s="223">
        <f t="shared" si="4"/>
        <v>1162</v>
      </c>
      <c r="P23" s="222">
        <v>505</v>
      </c>
      <c r="Q23" s="222">
        <v>657</v>
      </c>
      <c r="R23" s="224">
        <v>1173</v>
      </c>
      <c r="S23" s="293" t="s">
        <v>16</v>
      </c>
      <c r="T23" s="298" t="s">
        <v>16</v>
      </c>
      <c r="U23" s="216"/>
      <c r="V23" s="206"/>
      <c r="W23" s="228"/>
      <c r="X23" s="220" t="s">
        <v>105</v>
      </c>
      <c r="Y23" s="226">
        <v>685</v>
      </c>
      <c r="Z23" s="223">
        <f t="shared" si="5"/>
        <v>1523</v>
      </c>
      <c r="AA23" s="222">
        <v>750</v>
      </c>
      <c r="AB23" s="222">
        <v>773</v>
      </c>
      <c r="AC23" s="224">
        <v>1598</v>
      </c>
      <c r="AD23" s="292">
        <f t="shared" si="2"/>
        <v>-75</v>
      </c>
      <c r="AE23" s="297">
        <f t="shared" si="11"/>
        <v>-4.693366708385482</v>
      </c>
      <c r="AF23" s="221"/>
    </row>
    <row r="24" spans="1:32" ht="16.5" customHeight="1" x14ac:dyDescent="0.15">
      <c r="A24" s="474" t="s">
        <v>121</v>
      </c>
      <c r="B24" s="478"/>
      <c r="C24" s="222">
        <v>286</v>
      </c>
      <c r="D24" s="223">
        <f t="shared" si="6"/>
        <v>666</v>
      </c>
      <c r="E24" s="222">
        <v>316</v>
      </c>
      <c r="F24" s="222">
        <v>350</v>
      </c>
      <c r="G24" s="224">
        <v>701</v>
      </c>
      <c r="H24" s="292">
        <f t="shared" si="7"/>
        <v>-35</v>
      </c>
      <c r="I24" s="297">
        <f t="shared" si="8"/>
        <v>-4.9928673323823105</v>
      </c>
      <c r="J24" s="216"/>
      <c r="K24" s="221"/>
      <c r="L24" s="474" t="s">
        <v>122</v>
      </c>
      <c r="M24" s="478"/>
      <c r="N24" s="226">
        <v>597</v>
      </c>
      <c r="O24" s="223">
        <f t="shared" si="4"/>
        <v>1243</v>
      </c>
      <c r="P24" s="222">
        <v>545</v>
      </c>
      <c r="Q24" s="222">
        <v>698</v>
      </c>
      <c r="R24" s="224">
        <v>1228</v>
      </c>
      <c r="S24" s="292">
        <f t="shared" si="9"/>
        <v>15</v>
      </c>
      <c r="T24" s="297">
        <f t="shared" si="10"/>
        <v>1.221498371335505</v>
      </c>
      <c r="U24" s="216"/>
      <c r="V24" s="206"/>
      <c r="W24" s="219" t="s">
        <v>381</v>
      </c>
      <c r="X24" s="220" t="s">
        <v>364</v>
      </c>
      <c r="Y24" s="226">
        <v>664</v>
      </c>
      <c r="Z24" s="223">
        <f t="shared" si="5"/>
        <v>1827</v>
      </c>
      <c r="AA24" s="222">
        <v>892</v>
      </c>
      <c r="AB24" s="222">
        <v>935</v>
      </c>
      <c r="AC24" s="224">
        <v>1746</v>
      </c>
      <c r="AD24" s="302">
        <f t="shared" si="2"/>
        <v>81</v>
      </c>
      <c r="AE24" s="297">
        <f t="shared" si="11"/>
        <v>4.6391752577319592</v>
      </c>
      <c r="AF24" s="221"/>
    </row>
    <row r="25" spans="1:32" ht="16.5" customHeight="1" x14ac:dyDescent="0.15">
      <c r="A25" s="474" t="s">
        <v>123</v>
      </c>
      <c r="B25" s="478"/>
      <c r="C25" s="222">
        <v>645</v>
      </c>
      <c r="D25" s="223">
        <f t="shared" si="6"/>
        <v>1359</v>
      </c>
      <c r="E25" s="222">
        <v>664</v>
      </c>
      <c r="F25" s="222">
        <v>695</v>
      </c>
      <c r="G25" s="224">
        <v>1440</v>
      </c>
      <c r="H25" s="292">
        <f t="shared" si="7"/>
        <v>-81</v>
      </c>
      <c r="I25" s="297">
        <f t="shared" si="8"/>
        <v>-5.625</v>
      </c>
      <c r="J25" s="216"/>
      <c r="K25" s="221"/>
      <c r="L25" s="474" t="s">
        <v>124</v>
      </c>
      <c r="M25" s="478"/>
      <c r="N25" s="226">
        <v>1125</v>
      </c>
      <c r="O25" s="223">
        <f t="shared" si="4"/>
        <v>2568</v>
      </c>
      <c r="P25" s="222">
        <v>1226</v>
      </c>
      <c r="Q25" s="222">
        <v>1342</v>
      </c>
      <c r="R25" s="224">
        <v>2786</v>
      </c>
      <c r="S25" s="292">
        <f t="shared" si="9"/>
        <v>-218</v>
      </c>
      <c r="T25" s="297">
        <f t="shared" si="10"/>
        <v>-7.8248384781048088</v>
      </c>
      <c r="U25" s="216"/>
      <c r="V25" s="206"/>
      <c r="W25" s="228"/>
      <c r="X25" s="220" t="s">
        <v>93</v>
      </c>
      <c r="Y25" s="226">
        <v>467</v>
      </c>
      <c r="Z25" s="223">
        <f t="shared" si="5"/>
        <v>1147</v>
      </c>
      <c r="AA25" s="222">
        <v>543</v>
      </c>
      <c r="AB25" s="222">
        <v>604</v>
      </c>
      <c r="AC25" s="224">
        <v>1221</v>
      </c>
      <c r="AD25" s="302">
        <f t="shared" si="2"/>
        <v>-74</v>
      </c>
      <c r="AE25" s="297">
        <f t="shared" si="11"/>
        <v>-6.0606060606060606</v>
      </c>
      <c r="AF25" s="221"/>
    </row>
    <row r="26" spans="1:32" ht="16.5" customHeight="1" x14ac:dyDescent="0.15">
      <c r="A26" s="474" t="s">
        <v>125</v>
      </c>
      <c r="B26" s="478"/>
      <c r="C26" s="222">
        <v>1442</v>
      </c>
      <c r="D26" s="223">
        <f t="shared" si="6"/>
        <v>3124</v>
      </c>
      <c r="E26" s="222">
        <v>1515</v>
      </c>
      <c r="F26" s="222">
        <v>1609</v>
      </c>
      <c r="G26" s="224">
        <v>3264</v>
      </c>
      <c r="H26" s="292">
        <f t="shared" si="7"/>
        <v>-140</v>
      </c>
      <c r="I26" s="297">
        <f t="shared" si="8"/>
        <v>-4.2892156862745097</v>
      </c>
      <c r="J26" s="216"/>
      <c r="K26" s="221"/>
      <c r="L26" s="219" t="s">
        <v>373</v>
      </c>
      <c r="M26" s="150" t="s">
        <v>364</v>
      </c>
      <c r="N26" s="226">
        <v>495</v>
      </c>
      <c r="O26" s="223">
        <f t="shared" si="4"/>
        <v>860</v>
      </c>
      <c r="P26" s="222">
        <v>405</v>
      </c>
      <c r="Q26" s="222">
        <v>455</v>
      </c>
      <c r="R26" s="224">
        <v>769</v>
      </c>
      <c r="S26" s="292">
        <f t="shared" si="9"/>
        <v>91</v>
      </c>
      <c r="T26" s="297">
        <f t="shared" si="10"/>
        <v>11.833550065019507</v>
      </c>
      <c r="U26" s="216"/>
      <c r="V26" s="206"/>
      <c r="W26" s="219" t="s">
        <v>382</v>
      </c>
      <c r="X26" s="220" t="s">
        <v>364</v>
      </c>
      <c r="Y26" s="226">
        <v>282</v>
      </c>
      <c r="Z26" s="223">
        <f t="shared" si="5"/>
        <v>606</v>
      </c>
      <c r="AA26" s="222">
        <v>282</v>
      </c>
      <c r="AB26" s="222">
        <v>324</v>
      </c>
      <c r="AC26" s="224">
        <v>684</v>
      </c>
      <c r="AD26" s="292">
        <f t="shared" si="2"/>
        <v>-78</v>
      </c>
      <c r="AE26" s="297">
        <f t="shared" si="11"/>
        <v>-11.403508771929824</v>
      </c>
      <c r="AF26" s="221"/>
    </row>
    <row r="27" spans="1:32" ht="16.5" customHeight="1" x14ac:dyDescent="0.15">
      <c r="A27" s="219" t="s">
        <v>365</v>
      </c>
      <c r="B27" s="150" t="s">
        <v>364</v>
      </c>
      <c r="C27" s="222">
        <v>811</v>
      </c>
      <c r="D27" s="223">
        <f t="shared" si="6"/>
        <v>1573</v>
      </c>
      <c r="E27" s="222">
        <v>758</v>
      </c>
      <c r="F27" s="222">
        <v>815</v>
      </c>
      <c r="G27" s="224">
        <v>1574</v>
      </c>
      <c r="H27" s="292">
        <f t="shared" si="7"/>
        <v>-1</v>
      </c>
      <c r="I27" s="297">
        <f t="shared" si="8"/>
        <v>-6.353240152477764E-2</v>
      </c>
      <c r="J27" s="216"/>
      <c r="K27" s="221"/>
      <c r="L27" s="219"/>
      <c r="M27" s="150" t="s">
        <v>126</v>
      </c>
      <c r="N27" s="226">
        <v>575</v>
      </c>
      <c r="O27" s="223">
        <f t="shared" si="4"/>
        <v>1129</v>
      </c>
      <c r="P27" s="222">
        <v>530</v>
      </c>
      <c r="Q27" s="222">
        <v>599</v>
      </c>
      <c r="R27" s="224">
        <v>1165</v>
      </c>
      <c r="S27" s="292">
        <f t="shared" si="9"/>
        <v>-36</v>
      </c>
      <c r="T27" s="297">
        <f t="shared" si="10"/>
        <v>-3.0901287553648067</v>
      </c>
      <c r="U27" s="216"/>
      <c r="V27" s="206"/>
      <c r="W27" s="228"/>
      <c r="X27" s="220" t="s">
        <v>93</v>
      </c>
      <c r="Y27" s="226">
        <v>721</v>
      </c>
      <c r="Z27" s="223">
        <f t="shared" si="5"/>
        <v>1900</v>
      </c>
      <c r="AA27" s="222">
        <v>911</v>
      </c>
      <c r="AB27" s="222">
        <v>989</v>
      </c>
      <c r="AC27" s="224">
        <v>1972</v>
      </c>
      <c r="AD27" s="292">
        <f t="shared" si="2"/>
        <v>-72</v>
      </c>
      <c r="AE27" s="297">
        <f t="shared" si="11"/>
        <v>-3.6511156186612577</v>
      </c>
      <c r="AF27" s="221"/>
    </row>
    <row r="28" spans="1:32" ht="16.5" customHeight="1" x14ac:dyDescent="0.15">
      <c r="A28" s="219"/>
      <c r="B28" s="150" t="s">
        <v>96</v>
      </c>
      <c r="C28" s="222">
        <v>385</v>
      </c>
      <c r="D28" s="223">
        <f t="shared" si="6"/>
        <v>867</v>
      </c>
      <c r="E28" s="222">
        <v>420</v>
      </c>
      <c r="F28" s="222">
        <v>447</v>
      </c>
      <c r="G28" s="224">
        <v>907</v>
      </c>
      <c r="H28" s="292">
        <f t="shared" si="7"/>
        <v>-40</v>
      </c>
      <c r="I28" s="297">
        <f t="shared" si="8"/>
        <v>-4.4101433296582133</v>
      </c>
      <c r="J28" s="216"/>
      <c r="K28" s="221"/>
      <c r="L28" s="219"/>
      <c r="M28" s="150" t="s">
        <v>127</v>
      </c>
      <c r="N28" s="226">
        <v>561</v>
      </c>
      <c r="O28" s="223">
        <f t="shared" si="4"/>
        <v>1360</v>
      </c>
      <c r="P28" s="222">
        <v>645</v>
      </c>
      <c r="Q28" s="222">
        <v>715</v>
      </c>
      <c r="R28" s="224">
        <v>1460</v>
      </c>
      <c r="S28" s="292">
        <f t="shared" si="9"/>
        <v>-100</v>
      </c>
      <c r="T28" s="297">
        <f t="shared" si="10"/>
        <v>-6.8493150684931505</v>
      </c>
      <c r="U28" s="216"/>
      <c r="V28" s="206"/>
      <c r="W28" s="219" t="s">
        <v>383</v>
      </c>
      <c r="X28" s="220" t="s">
        <v>364</v>
      </c>
      <c r="Y28" s="226">
        <v>945</v>
      </c>
      <c r="Z28" s="223">
        <f t="shared" si="5"/>
        <v>2046</v>
      </c>
      <c r="AA28" s="222">
        <v>1057</v>
      </c>
      <c r="AB28" s="222">
        <v>989</v>
      </c>
      <c r="AC28" s="224">
        <v>2214</v>
      </c>
      <c r="AD28" s="292">
        <f t="shared" si="2"/>
        <v>-168</v>
      </c>
      <c r="AE28" s="297">
        <f t="shared" si="11"/>
        <v>-7.5880758807588071</v>
      </c>
      <c r="AF28" s="221"/>
    </row>
    <row r="29" spans="1:32" ht="16.5" customHeight="1" x14ac:dyDescent="0.15">
      <c r="A29" s="219"/>
      <c r="B29" s="150" t="s">
        <v>98</v>
      </c>
      <c r="C29" s="222">
        <v>418</v>
      </c>
      <c r="D29" s="223">
        <f t="shared" si="6"/>
        <v>1075</v>
      </c>
      <c r="E29" s="222">
        <v>497</v>
      </c>
      <c r="F29" s="222">
        <v>578</v>
      </c>
      <c r="G29" s="224">
        <v>1075</v>
      </c>
      <c r="H29" s="292">
        <f t="shared" si="7"/>
        <v>0</v>
      </c>
      <c r="I29" s="297">
        <f t="shared" si="8"/>
        <v>0</v>
      </c>
      <c r="J29" s="216"/>
      <c r="K29" s="221"/>
      <c r="L29" s="219" t="s">
        <v>374</v>
      </c>
      <c r="M29" s="150" t="s">
        <v>364</v>
      </c>
      <c r="N29" s="226">
        <v>679</v>
      </c>
      <c r="O29" s="223">
        <f t="shared" si="4"/>
        <v>1680</v>
      </c>
      <c r="P29">
        <v>796</v>
      </c>
      <c r="Q29">
        <v>884</v>
      </c>
      <c r="R29" s="224">
        <v>1717</v>
      </c>
      <c r="S29" s="292">
        <f t="shared" si="9"/>
        <v>-37</v>
      </c>
      <c r="T29" s="297">
        <f t="shared" si="10"/>
        <v>-2.1549213744903906</v>
      </c>
      <c r="U29" s="216"/>
      <c r="V29" s="206"/>
      <c r="W29" s="228"/>
      <c r="X29" s="220" t="s">
        <v>93</v>
      </c>
      <c r="Y29" s="226">
        <v>512</v>
      </c>
      <c r="Z29" s="223">
        <f t="shared" si="5"/>
        <v>1153</v>
      </c>
      <c r="AA29" s="222">
        <v>630</v>
      </c>
      <c r="AB29" s="222">
        <v>523</v>
      </c>
      <c r="AC29" s="224">
        <v>1165</v>
      </c>
      <c r="AD29" s="292">
        <f t="shared" si="2"/>
        <v>-12</v>
      </c>
      <c r="AE29" s="297">
        <f t="shared" si="11"/>
        <v>-1.0300429184549356</v>
      </c>
      <c r="AF29" s="221"/>
    </row>
    <row r="30" spans="1:32" ht="16.5" customHeight="1" x14ac:dyDescent="0.15">
      <c r="A30" s="280"/>
      <c r="B30" s="150" t="s">
        <v>101</v>
      </c>
      <c r="C30" s="222">
        <v>499</v>
      </c>
      <c r="D30" s="223">
        <f t="shared" si="6"/>
        <v>968</v>
      </c>
      <c r="E30" s="222">
        <v>500</v>
      </c>
      <c r="F30" s="222">
        <v>468</v>
      </c>
      <c r="G30" s="278">
        <v>984</v>
      </c>
      <c r="H30" s="292">
        <f>D30-G30</f>
        <v>-16</v>
      </c>
      <c r="I30" s="297">
        <f>H30/G30*100</f>
        <v>-1.6260162601626018</v>
      </c>
      <c r="J30" s="250"/>
      <c r="K30" s="221"/>
      <c r="L30" s="219"/>
      <c r="M30" s="150" t="s">
        <v>93</v>
      </c>
      <c r="N30" s="226">
        <v>429</v>
      </c>
      <c r="O30" s="223">
        <f t="shared" si="4"/>
        <v>1109</v>
      </c>
      <c r="P30">
        <v>533</v>
      </c>
      <c r="Q30">
        <v>576</v>
      </c>
      <c r="R30" s="224">
        <v>1109</v>
      </c>
      <c r="S30" s="292">
        <f t="shared" si="9"/>
        <v>0</v>
      </c>
      <c r="T30" s="297">
        <f t="shared" si="10"/>
        <v>0</v>
      </c>
      <c r="U30" s="216"/>
      <c r="V30" s="206"/>
      <c r="W30" s="228"/>
      <c r="X30" s="220" t="s">
        <v>99</v>
      </c>
      <c r="Y30" s="226">
        <v>381</v>
      </c>
      <c r="Z30" s="223">
        <f t="shared" si="5"/>
        <v>1029</v>
      </c>
      <c r="AA30" s="222">
        <v>512</v>
      </c>
      <c r="AB30" s="222">
        <v>517</v>
      </c>
      <c r="AC30" s="224">
        <v>1025</v>
      </c>
      <c r="AD30" s="302">
        <f t="shared" si="2"/>
        <v>4</v>
      </c>
      <c r="AE30" s="297">
        <f t="shared" si="11"/>
        <v>0.3902439024390244</v>
      </c>
      <c r="AF30" s="221"/>
    </row>
    <row r="31" spans="1:32" ht="16.5" customHeight="1" x14ac:dyDescent="0.15">
      <c r="A31" s="483" t="s">
        <v>461</v>
      </c>
      <c r="B31" s="484"/>
      <c r="C31" s="194" t="s">
        <v>16</v>
      </c>
      <c r="D31" s="195" t="s">
        <v>16</v>
      </c>
      <c r="E31" s="194" t="s">
        <v>16</v>
      </c>
      <c r="F31" s="194" t="s">
        <v>16</v>
      </c>
      <c r="G31" s="278" t="s">
        <v>16</v>
      </c>
      <c r="H31" s="293" t="s">
        <v>16</v>
      </c>
      <c r="I31" s="298" t="s">
        <v>16</v>
      </c>
      <c r="J31" s="250"/>
      <c r="K31" s="221"/>
      <c r="L31" s="219"/>
      <c r="M31" s="150" t="s">
        <v>99</v>
      </c>
      <c r="N31" s="226">
        <v>75</v>
      </c>
      <c r="O31" s="223">
        <f t="shared" si="4"/>
        <v>160</v>
      </c>
      <c r="P31">
        <v>82</v>
      </c>
      <c r="Q31">
        <v>78</v>
      </c>
      <c r="R31" s="224">
        <v>151</v>
      </c>
      <c r="S31" s="292">
        <f t="shared" si="9"/>
        <v>9</v>
      </c>
      <c r="T31" s="297">
        <f t="shared" si="10"/>
        <v>5.9602649006622519</v>
      </c>
      <c r="U31" s="216"/>
      <c r="V31" s="206"/>
      <c r="W31" s="228"/>
      <c r="X31" s="220" t="s">
        <v>102</v>
      </c>
      <c r="Y31" s="226">
        <v>597</v>
      </c>
      <c r="Z31" s="223">
        <f t="shared" si="5"/>
        <v>1439</v>
      </c>
      <c r="AA31" s="222">
        <v>717</v>
      </c>
      <c r="AB31" s="222">
        <v>722</v>
      </c>
      <c r="AC31" s="224">
        <v>1470</v>
      </c>
      <c r="AD31" s="302">
        <f t="shared" si="2"/>
        <v>-31</v>
      </c>
      <c r="AE31" s="297">
        <f t="shared" si="11"/>
        <v>-2.1088435374149657</v>
      </c>
      <c r="AF31" s="221"/>
    </row>
    <row r="32" spans="1:32" ht="16.5" customHeight="1" x14ac:dyDescent="0.15">
      <c r="A32" s="474" t="s">
        <v>128</v>
      </c>
      <c r="B32" s="478"/>
      <c r="C32" s="222">
        <v>176</v>
      </c>
      <c r="D32" s="223">
        <f t="shared" si="6"/>
        <v>970</v>
      </c>
      <c r="E32" s="222">
        <v>431</v>
      </c>
      <c r="F32" s="222">
        <v>539</v>
      </c>
      <c r="G32" s="224">
        <v>1138</v>
      </c>
      <c r="H32" s="292">
        <f t="shared" si="7"/>
        <v>-168</v>
      </c>
      <c r="I32" s="297">
        <f t="shared" si="8"/>
        <v>-14.762741652021088</v>
      </c>
      <c r="J32" s="216"/>
      <c r="K32" s="221"/>
      <c r="L32" s="219" t="s">
        <v>375</v>
      </c>
      <c r="M32" s="150" t="s">
        <v>364</v>
      </c>
      <c r="N32" s="226">
        <v>983</v>
      </c>
      <c r="O32" s="223">
        <f t="shared" si="4"/>
        <v>2215</v>
      </c>
      <c r="P32">
        <v>1074</v>
      </c>
      <c r="Q32">
        <v>1141</v>
      </c>
      <c r="R32" s="224">
        <v>1799</v>
      </c>
      <c r="S32" s="292">
        <f t="shared" si="9"/>
        <v>416</v>
      </c>
      <c r="T32" s="297">
        <f t="shared" si="10"/>
        <v>23.123957754307948</v>
      </c>
      <c r="U32" s="216"/>
      <c r="V32" s="206"/>
      <c r="W32" s="228"/>
      <c r="X32" s="220" t="s">
        <v>105</v>
      </c>
      <c r="Y32" s="226">
        <v>397</v>
      </c>
      <c r="Z32" s="223">
        <f t="shared" si="5"/>
        <v>917</v>
      </c>
      <c r="AA32" s="222">
        <v>430</v>
      </c>
      <c r="AB32" s="222">
        <v>487</v>
      </c>
      <c r="AC32" s="224">
        <v>962</v>
      </c>
      <c r="AD32" s="292">
        <f t="shared" si="2"/>
        <v>-45</v>
      </c>
      <c r="AE32" s="297">
        <f t="shared" si="11"/>
        <v>-4.6777546777546783</v>
      </c>
      <c r="AF32" s="221"/>
    </row>
    <row r="33" spans="1:32" ht="16.5" customHeight="1" x14ac:dyDescent="0.15">
      <c r="A33" s="219" t="s">
        <v>366</v>
      </c>
      <c r="B33" s="150" t="s">
        <v>364</v>
      </c>
      <c r="C33" s="222">
        <v>612</v>
      </c>
      <c r="D33" s="223">
        <f t="shared" si="6"/>
        <v>1304</v>
      </c>
      <c r="E33" s="222">
        <v>536</v>
      </c>
      <c r="F33" s="222">
        <v>768</v>
      </c>
      <c r="G33" s="224">
        <v>1531</v>
      </c>
      <c r="H33" s="292">
        <f t="shared" si="7"/>
        <v>-227</v>
      </c>
      <c r="I33" s="297">
        <f t="shared" si="8"/>
        <v>-14.826910516002611</v>
      </c>
      <c r="J33" s="216"/>
      <c r="K33" s="221"/>
      <c r="L33" s="280"/>
      <c r="M33" s="150" t="s">
        <v>93</v>
      </c>
      <c r="N33" s="226">
        <v>384</v>
      </c>
      <c r="O33" s="223">
        <f t="shared" si="4"/>
        <v>735</v>
      </c>
      <c r="P33">
        <v>384</v>
      </c>
      <c r="Q33">
        <v>351</v>
      </c>
      <c r="R33" s="224">
        <v>747</v>
      </c>
      <c r="S33" s="292">
        <f t="shared" si="9"/>
        <v>-12</v>
      </c>
      <c r="T33" s="297">
        <f t="shared" si="10"/>
        <v>-1.6064257028112447</v>
      </c>
      <c r="U33" s="250"/>
      <c r="V33" s="206"/>
      <c r="W33" s="228"/>
      <c r="X33" s="220" t="s">
        <v>129</v>
      </c>
      <c r="Y33" s="226">
        <v>585</v>
      </c>
      <c r="Z33" s="223">
        <f t="shared" si="5"/>
        <v>1318</v>
      </c>
      <c r="AA33" s="222">
        <v>675</v>
      </c>
      <c r="AB33" s="222">
        <v>643</v>
      </c>
      <c r="AC33" s="224">
        <v>1297</v>
      </c>
      <c r="AD33" s="292">
        <f t="shared" si="2"/>
        <v>21</v>
      </c>
      <c r="AE33" s="297">
        <f t="shared" si="11"/>
        <v>1.6191210485736314</v>
      </c>
      <c r="AF33" s="221"/>
    </row>
    <row r="34" spans="1:32" ht="16.5" customHeight="1" x14ac:dyDescent="0.15">
      <c r="A34" s="219"/>
      <c r="B34" s="150" t="s">
        <v>96</v>
      </c>
      <c r="C34" s="222">
        <v>110</v>
      </c>
      <c r="D34" s="223">
        <f t="shared" si="6"/>
        <v>212</v>
      </c>
      <c r="E34" s="222">
        <v>109</v>
      </c>
      <c r="F34" s="222">
        <v>103</v>
      </c>
      <c r="G34" s="224">
        <v>227</v>
      </c>
      <c r="H34" s="292">
        <f t="shared" si="7"/>
        <v>-15</v>
      </c>
      <c r="I34" s="297">
        <f t="shared" si="8"/>
        <v>-6.607929515418502</v>
      </c>
      <c r="J34" s="216"/>
      <c r="K34" s="221"/>
      <c r="L34" s="483" t="s">
        <v>465</v>
      </c>
      <c r="M34" s="484"/>
      <c r="N34" s="194" t="s">
        <v>16</v>
      </c>
      <c r="O34" s="195" t="s">
        <v>16</v>
      </c>
      <c r="P34" s="194" t="s">
        <v>16</v>
      </c>
      <c r="Q34" s="194" t="s">
        <v>16</v>
      </c>
      <c r="R34" s="278" t="s">
        <v>275</v>
      </c>
      <c r="S34" s="293" t="s">
        <v>16</v>
      </c>
      <c r="T34" s="298" t="s">
        <v>16</v>
      </c>
      <c r="U34" s="250"/>
      <c r="V34" s="206"/>
      <c r="W34" s="219" t="s">
        <v>384</v>
      </c>
      <c r="X34" s="220" t="s">
        <v>364</v>
      </c>
      <c r="Y34" s="226">
        <v>439</v>
      </c>
      <c r="Z34" s="223">
        <f t="shared" si="5"/>
        <v>1133</v>
      </c>
      <c r="AA34" s="222">
        <v>546</v>
      </c>
      <c r="AB34" s="222">
        <v>587</v>
      </c>
      <c r="AC34" s="224">
        <v>1171</v>
      </c>
      <c r="AD34" s="292">
        <f t="shared" si="2"/>
        <v>-38</v>
      </c>
      <c r="AE34" s="297">
        <f t="shared" si="11"/>
        <v>-3.2450896669513236</v>
      </c>
      <c r="AF34" s="221"/>
    </row>
    <row r="35" spans="1:32" ht="16.5" customHeight="1" x14ac:dyDescent="0.15">
      <c r="A35" s="219"/>
      <c r="B35" s="150" t="s">
        <v>98</v>
      </c>
      <c r="C35" s="222">
        <v>682</v>
      </c>
      <c r="D35" s="223">
        <f t="shared" si="6"/>
        <v>1364</v>
      </c>
      <c r="E35" s="222">
        <v>693</v>
      </c>
      <c r="F35" s="222">
        <v>671</v>
      </c>
      <c r="G35" s="224">
        <v>1231</v>
      </c>
      <c r="H35" s="292">
        <f t="shared" si="7"/>
        <v>133</v>
      </c>
      <c r="I35" s="297">
        <f t="shared" si="8"/>
        <v>10.804224207961008</v>
      </c>
      <c r="J35" s="216"/>
      <c r="K35" s="221"/>
      <c r="L35" s="219" t="s">
        <v>376</v>
      </c>
      <c r="M35" s="150" t="s">
        <v>364</v>
      </c>
      <c r="N35" s="226">
        <v>528</v>
      </c>
      <c r="O35" s="223">
        <f t="shared" si="4"/>
        <v>1116</v>
      </c>
      <c r="P35" s="222">
        <v>468</v>
      </c>
      <c r="Q35" s="222">
        <v>648</v>
      </c>
      <c r="R35" s="224">
        <v>1397</v>
      </c>
      <c r="S35" s="292">
        <f t="shared" si="9"/>
        <v>-281</v>
      </c>
      <c r="T35" s="297">
        <f t="shared" si="10"/>
        <v>-20.114531138153186</v>
      </c>
      <c r="U35" s="216"/>
      <c r="V35" s="206"/>
      <c r="W35" s="228"/>
      <c r="X35" s="220" t="s">
        <v>93</v>
      </c>
      <c r="Y35" s="226">
        <v>53</v>
      </c>
      <c r="Z35" s="223">
        <f t="shared" si="5"/>
        <v>109</v>
      </c>
      <c r="AA35" s="222">
        <v>61</v>
      </c>
      <c r="AB35" s="222">
        <v>48</v>
      </c>
      <c r="AC35" s="224">
        <v>89</v>
      </c>
      <c r="AD35" s="292">
        <f t="shared" si="2"/>
        <v>20</v>
      </c>
      <c r="AE35" s="297">
        <f t="shared" si="11"/>
        <v>22.471910112359549</v>
      </c>
      <c r="AF35" s="221"/>
    </row>
    <row r="36" spans="1:32" ht="16.5" customHeight="1" x14ac:dyDescent="0.15">
      <c r="A36" s="219"/>
      <c r="B36" s="150" t="s">
        <v>101</v>
      </c>
      <c r="C36" s="222">
        <v>364</v>
      </c>
      <c r="D36" s="223">
        <f t="shared" si="6"/>
        <v>883</v>
      </c>
      <c r="E36" s="222">
        <v>434</v>
      </c>
      <c r="F36" s="222">
        <v>449</v>
      </c>
      <c r="G36" s="224">
        <v>846</v>
      </c>
      <c r="H36" s="292">
        <f t="shared" si="7"/>
        <v>37</v>
      </c>
      <c r="I36" s="297">
        <f t="shared" si="8"/>
        <v>4.3735224586288419</v>
      </c>
      <c r="J36" s="216"/>
      <c r="K36" s="221"/>
      <c r="L36" s="219"/>
      <c r="M36" s="150" t="s">
        <v>126</v>
      </c>
      <c r="N36" s="226">
        <v>1201</v>
      </c>
      <c r="O36" s="223">
        <f t="shared" si="4"/>
        <v>2721</v>
      </c>
      <c r="P36" s="222">
        <v>1217</v>
      </c>
      <c r="Q36" s="222">
        <v>1504</v>
      </c>
      <c r="R36" s="224">
        <v>2911</v>
      </c>
      <c r="S36" s="292">
        <f t="shared" si="9"/>
        <v>-190</v>
      </c>
      <c r="T36" s="297">
        <f t="shared" si="10"/>
        <v>-6.5269666781174855</v>
      </c>
      <c r="U36" s="216"/>
      <c r="V36" s="206"/>
      <c r="W36" s="228"/>
      <c r="X36" s="220" t="s">
        <v>99</v>
      </c>
      <c r="Y36" s="226">
        <v>317</v>
      </c>
      <c r="Z36" s="223">
        <f t="shared" si="5"/>
        <v>858</v>
      </c>
      <c r="AA36" s="222">
        <v>432</v>
      </c>
      <c r="AB36" s="222">
        <v>426</v>
      </c>
      <c r="AC36" s="224">
        <v>798</v>
      </c>
      <c r="AD36" s="302">
        <f t="shared" si="2"/>
        <v>60</v>
      </c>
      <c r="AE36" s="297">
        <f t="shared" si="11"/>
        <v>7.518796992481203</v>
      </c>
      <c r="AF36" s="221"/>
    </row>
    <row r="37" spans="1:32" ht="16.5" customHeight="1" x14ac:dyDescent="0.15">
      <c r="A37" s="280"/>
      <c r="B37" s="150" t="s">
        <v>104</v>
      </c>
      <c r="C37" s="222">
        <v>454</v>
      </c>
      <c r="D37" s="223">
        <f t="shared" si="6"/>
        <v>1072</v>
      </c>
      <c r="E37" s="222">
        <v>546</v>
      </c>
      <c r="F37" s="222">
        <v>526</v>
      </c>
      <c r="G37" s="278">
        <v>1093</v>
      </c>
      <c r="H37" s="292">
        <f>D37-G37</f>
        <v>-21</v>
      </c>
      <c r="I37" s="297">
        <f>H37/G37*100</f>
        <v>-1.9213174748398902</v>
      </c>
      <c r="J37" s="250"/>
      <c r="K37" s="221"/>
      <c r="L37" s="219" t="s">
        <v>377</v>
      </c>
      <c r="M37" s="150" t="s">
        <v>364</v>
      </c>
      <c r="N37" s="226">
        <v>302</v>
      </c>
      <c r="O37" s="223">
        <f t="shared" si="4"/>
        <v>759</v>
      </c>
      <c r="P37" s="222">
        <v>371</v>
      </c>
      <c r="Q37" s="222">
        <v>388</v>
      </c>
      <c r="R37" s="224">
        <v>825</v>
      </c>
      <c r="S37" s="292">
        <f t="shared" si="9"/>
        <v>-66</v>
      </c>
      <c r="T37" s="297">
        <f t="shared" si="10"/>
        <v>-8</v>
      </c>
      <c r="U37" s="216"/>
      <c r="V37" s="206"/>
      <c r="W37" s="228"/>
      <c r="X37" s="220" t="s">
        <v>102</v>
      </c>
      <c r="Y37" s="226">
        <v>96</v>
      </c>
      <c r="Z37" s="223">
        <f t="shared" si="5"/>
        <v>227</v>
      </c>
      <c r="AA37" s="222">
        <v>118</v>
      </c>
      <c r="AB37" s="222">
        <v>109</v>
      </c>
      <c r="AC37" s="224">
        <v>253</v>
      </c>
      <c r="AD37" s="302">
        <f t="shared" si="2"/>
        <v>-26</v>
      </c>
      <c r="AE37" s="297">
        <f t="shared" si="11"/>
        <v>-10.276679841897234</v>
      </c>
      <c r="AF37" s="221"/>
    </row>
    <row r="38" spans="1:32" ht="16.5" customHeight="1" x14ac:dyDescent="0.15">
      <c r="A38" s="474" t="s">
        <v>462</v>
      </c>
      <c r="B38" s="478"/>
      <c r="C38" s="194" t="s">
        <v>16</v>
      </c>
      <c r="D38" s="195" t="s">
        <v>16</v>
      </c>
      <c r="E38" s="194" t="s">
        <v>16</v>
      </c>
      <c r="F38" s="194" t="s">
        <v>16</v>
      </c>
      <c r="G38" s="278" t="s">
        <v>16</v>
      </c>
      <c r="H38" s="293" t="s">
        <v>16</v>
      </c>
      <c r="I38" s="298" t="s">
        <v>16</v>
      </c>
      <c r="J38" s="250"/>
      <c r="K38" s="221"/>
      <c r="L38" s="219"/>
      <c r="M38" s="150" t="s">
        <v>126</v>
      </c>
      <c r="N38" s="226">
        <v>501</v>
      </c>
      <c r="O38" s="223">
        <f t="shared" si="4"/>
        <v>1085</v>
      </c>
      <c r="P38" s="222">
        <v>537</v>
      </c>
      <c r="Q38" s="222">
        <v>548</v>
      </c>
      <c r="R38" s="224">
        <v>1161</v>
      </c>
      <c r="S38" s="292">
        <f t="shared" si="9"/>
        <v>-76</v>
      </c>
      <c r="T38" s="297">
        <f t="shared" si="10"/>
        <v>-6.5460809646856157</v>
      </c>
      <c r="U38" s="216"/>
      <c r="V38" s="206"/>
      <c r="W38" s="219" t="s">
        <v>385</v>
      </c>
      <c r="X38" s="220" t="s">
        <v>364</v>
      </c>
      <c r="Y38" s="226">
        <v>695</v>
      </c>
      <c r="Z38" s="223">
        <f t="shared" si="5"/>
        <v>1435</v>
      </c>
      <c r="AA38" s="222">
        <v>690</v>
      </c>
      <c r="AB38" s="225">
        <v>745</v>
      </c>
      <c r="AC38" s="224">
        <v>1446</v>
      </c>
      <c r="AD38" s="292">
        <f t="shared" si="2"/>
        <v>-11</v>
      </c>
      <c r="AE38" s="297">
        <f t="shared" si="11"/>
        <v>-0.76071922544951587</v>
      </c>
      <c r="AF38" s="221"/>
    </row>
    <row r="39" spans="1:32" ht="16.5" customHeight="1" x14ac:dyDescent="0.15">
      <c r="A39" s="219" t="s">
        <v>367</v>
      </c>
      <c r="B39" s="150" t="s">
        <v>364</v>
      </c>
      <c r="C39" s="222">
        <v>525</v>
      </c>
      <c r="D39" s="223">
        <f t="shared" si="6"/>
        <v>1086</v>
      </c>
      <c r="E39" s="222">
        <v>609</v>
      </c>
      <c r="F39" s="222">
        <v>477</v>
      </c>
      <c r="G39" s="224">
        <v>1168</v>
      </c>
      <c r="H39" s="292">
        <f t="shared" si="7"/>
        <v>-82</v>
      </c>
      <c r="I39" s="297">
        <f t="shared" si="8"/>
        <v>-7.0205479452054798</v>
      </c>
      <c r="J39" s="216"/>
      <c r="K39" s="221"/>
      <c r="L39" s="219"/>
      <c r="M39" s="150" t="s">
        <v>127</v>
      </c>
      <c r="N39" s="226">
        <v>327</v>
      </c>
      <c r="O39" s="223">
        <f t="shared" si="4"/>
        <v>771</v>
      </c>
      <c r="P39" s="222">
        <v>379</v>
      </c>
      <c r="Q39" s="222">
        <v>392</v>
      </c>
      <c r="R39" s="224">
        <v>769</v>
      </c>
      <c r="S39" s="292">
        <f t="shared" si="9"/>
        <v>2</v>
      </c>
      <c r="T39" s="297">
        <f t="shared" si="10"/>
        <v>0.26007802340702213</v>
      </c>
      <c r="U39" s="216"/>
      <c r="V39" s="206"/>
      <c r="W39" s="228"/>
      <c r="X39" s="220" t="s">
        <v>93</v>
      </c>
      <c r="Y39" s="226">
        <v>627</v>
      </c>
      <c r="Z39" s="223">
        <f t="shared" si="5"/>
        <v>1390</v>
      </c>
      <c r="AA39" s="222">
        <v>635</v>
      </c>
      <c r="AB39" s="225">
        <v>755</v>
      </c>
      <c r="AC39" s="224">
        <v>1420</v>
      </c>
      <c r="AD39" s="292">
        <f t="shared" si="2"/>
        <v>-30</v>
      </c>
      <c r="AE39" s="297">
        <f t="shared" si="11"/>
        <v>-2.112676056338028</v>
      </c>
      <c r="AF39" s="221"/>
    </row>
    <row r="40" spans="1:32" ht="16.5" customHeight="1" x14ac:dyDescent="0.15">
      <c r="A40" s="228"/>
      <c r="B40" s="150" t="s">
        <v>93</v>
      </c>
      <c r="C40" s="222">
        <v>387</v>
      </c>
      <c r="D40" s="223">
        <f t="shared" si="6"/>
        <v>688</v>
      </c>
      <c r="E40" s="222">
        <v>381</v>
      </c>
      <c r="F40" s="222">
        <v>307</v>
      </c>
      <c r="G40" s="224">
        <v>691</v>
      </c>
      <c r="H40" s="292">
        <f t="shared" si="7"/>
        <v>-3</v>
      </c>
      <c r="I40" s="297">
        <f t="shared" si="8"/>
        <v>-0.43415340086830684</v>
      </c>
      <c r="J40" s="216"/>
      <c r="K40" s="221"/>
      <c r="L40" s="219"/>
      <c r="M40" s="150" t="s">
        <v>130</v>
      </c>
      <c r="N40" s="226">
        <v>593</v>
      </c>
      <c r="O40" s="223">
        <f t="shared" si="4"/>
        <v>1287</v>
      </c>
      <c r="P40" s="222">
        <v>645</v>
      </c>
      <c r="Q40" s="222">
        <v>642</v>
      </c>
      <c r="R40" s="224">
        <v>1295</v>
      </c>
      <c r="S40" s="292">
        <f t="shared" si="9"/>
        <v>-8</v>
      </c>
      <c r="T40" s="297">
        <f t="shared" si="10"/>
        <v>-0.61776061776061775</v>
      </c>
      <c r="U40" s="216"/>
      <c r="W40" s="228"/>
      <c r="X40" s="220" t="s">
        <v>99</v>
      </c>
      <c r="Y40" s="226">
        <v>1151</v>
      </c>
      <c r="Z40" s="223">
        <f t="shared" si="5"/>
        <v>2943</v>
      </c>
      <c r="AA40" s="222">
        <v>1439</v>
      </c>
      <c r="AB40" s="225">
        <v>1504</v>
      </c>
      <c r="AC40" s="224">
        <v>3209</v>
      </c>
      <c r="AD40" s="292">
        <f t="shared" si="2"/>
        <v>-266</v>
      </c>
      <c r="AE40" s="297">
        <f t="shared" si="11"/>
        <v>-8.2891866625116855</v>
      </c>
      <c r="AF40" s="221"/>
    </row>
    <row r="41" spans="1:32" ht="16.5" customHeight="1" x14ac:dyDescent="0.15">
      <c r="A41" s="228"/>
      <c r="B41" s="150" t="s">
        <v>99</v>
      </c>
      <c r="C41" s="222">
        <v>203</v>
      </c>
      <c r="D41" s="223">
        <f t="shared" si="6"/>
        <v>352</v>
      </c>
      <c r="E41" s="222">
        <v>187</v>
      </c>
      <c r="F41" s="222">
        <v>165</v>
      </c>
      <c r="G41" s="224">
        <v>277</v>
      </c>
      <c r="H41" s="292">
        <f t="shared" si="7"/>
        <v>75</v>
      </c>
      <c r="I41" s="297">
        <f t="shared" si="8"/>
        <v>27.075812274368232</v>
      </c>
      <c r="J41" s="216"/>
      <c r="K41" s="221"/>
      <c r="L41" s="219"/>
      <c r="M41" s="150" t="s">
        <v>131</v>
      </c>
      <c r="N41" s="226">
        <v>734</v>
      </c>
      <c r="O41" s="223">
        <f t="shared" si="4"/>
        <v>1549</v>
      </c>
      <c r="P41" s="222">
        <v>779</v>
      </c>
      <c r="Q41" s="222">
        <v>770</v>
      </c>
      <c r="R41" s="224">
        <v>1578</v>
      </c>
      <c r="S41" s="292">
        <f t="shared" si="9"/>
        <v>-29</v>
      </c>
      <c r="T41" s="297">
        <f t="shared" si="10"/>
        <v>-1.8377693282636249</v>
      </c>
      <c r="U41" s="216"/>
      <c r="W41" s="228"/>
      <c r="X41" s="220" t="s">
        <v>102</v>
      </c>
      <c r="Y41" s="226">
        <v>561</v>
      </c>
      <c r="Z41" s="223">
        <f t="shared" si="5"/>
        <v>1662</v>
      </c>
      <c r="AA41" s="222">
        <v>794</v>
      </c>
      <c r="AB41" s="225">
        <v>868</v>
      </c>
      <c r="AC41" s="224">
        <v>1719</v>
      </c>
      <c r="AD41" s="292">
        <f t="shared" si="2"/>
        <v>-57</v>
      </c>
      <c r="AE41" s="297">
        <f t="shared" si="11"/>
        <v>-3.3158813263525309</v>
      </c>
      <c r="AF41" s="221"/>
    </row>
    <row r="42" spans="1:32" ht="16.5" customHeight="1" x14ac:dyDescent="0.15">
      <c r="A42" s="228"/>
      <c r="B42" s="150" t="s">
        <v>102</v>
      </c>
      <c r="C42" s="222">
        <v>40</v>
      </c>
      <c r="D42" s="223">
        <f t="shared" si="6"/>
        <v>98</v>
      </c>
      <c r="E42" s="222">
        <v>53</v>
      </c>
      <c r="F42" s="222">
        <v>45</v>
      </c>
      <c r="G42" s="224">
        <v>74</v>
      </c>
      <c r="H42" s="292">
        <f t="shared" si="7"/>
        <v>24</v>
      </c>
      <c r="I42" s="297">
        <f t="shared" si="8"/>
        <v>32.432432432432435</v>
      </c>
      <c r="J42" s="216"/>
      <c r="K42" s="221"/>
      <c r="L42" s="219"/>
      <c r="M42" s="150" t="s">
        <v>132</v>
      </c>
      <c r="N42" s="226">
        <v>444</v>
      </c>
      <c r="O42" s="223">
        <f t="shared" si="4"/>
        <v>1006</v>
      </c>
      <c r="P42" s="222">
        <v>496</v>
      </c>
      <c r="Q42" s="222">
        <v>510</v>
      </c>
      <c r="R42" s="224">
        <v>980</v>
      </c>
      <c r="S42" s="292">
        <f t="shared" si="9"/>
        <v>26</v>
      </c>
      <c r="T42" s="297">
        <f t="shared" si="10"/>
        <v>2.6530612244897958</v>
      </c>
      <c r="U42" s="216"/>
      <c r="W42" s="474" t="s">
        <v>133</v>
      </c>
      <c r="X42" s="475"/>
      <c r="Y42" s="226">
        <v>511</v>
      </c>
      <c r="Z42" s="223">
        <f t="shared" si="5"/>
        <v>1151</v>
      </c>
      <c r="AA42" s="222">
        <v>543</v>
      </c>
      <c r="AB42" s="229">
        <v>608</v>
      </c>
      <c r="AC42" s="224">
        <v>1238</v>
      </c>
      <c r="AD42" s="302">
        <f t="shared" si="2"/>
        <v>-87</v>
      </c>
      <c r="AE42" s="297">
        <f t="shared" si="11"/>
        <v>-7.0274636510500805</v>
      </c>
      <c r="AF42" s="221"/>
    </row>
    <row r="43" spans="1:32" ht="16.5" customHeight="1" x14ac:dyDescent="0.15">
      <c r="A43" s="228"/>
      <c r="B43" s="150" t="s">
        <v>105</v>
      </c>
      <c r="C43" s="222">
        <v>54</v>
      </c>
      <c r="D43" s="223">
        <f t="shared" si="6"/>
        <v>134</v>
      </c>
      <c r="E43" s="222">
        <v>68</v>
      </c>
      <c r="F43" s="222">
        <v>66</v>
      </c>
      <c r="G43" s="224">
        <v>153</v>
      </c>
      <c r="H43" s="292">
        <f t="shared" si="7"/>
        <v>-19</v>
      </c>
      <c r="I43" s="297">
        <f t="shared" si="8"/>
        <v>-12.418300653594772</v>
      </c>
      <c r="J43" s="216"/>
      <c r="K43" s="221"/>
      <c r="L43" s="219" t="s">
        <v>378</v>
      </c>
      <c r="M43" s="150" t="s">
        <v>364</v>
      </c>
      <c r="N43" s="226">
        <v>363</v>
      </c>
      <c r="O43" s="223">
        <f t="shared" si="4"/>
        <v>983</v>
      </c>
      <c r="P43" s="222">
        <v>483</v>
      </c>
      <c r="Q43" s="222">
        <v>500</v>
      </c>
      <c r="R43" s="224">
        <v>991</v>
      </c>
      <c r="S43" s="292">
        <f t="shared" si="9"/>
        <v>-8</v>
      </c>
      <c r="T43" s="297">
        <f t="shared" si="10"/>
        <v>-0.80726538849646823</v>
      </c>
      <c r="U43" s="216"/>
      <c r="W43" s="488" t="s">
        <v>134</v>
      </c>
      <c r="X43" s="489"/>
      <c r="Y43" s="231">
        <v>429</v>
      </c>
      <c r="Z43" s="232">
        <f t="shared" si="5"/>
        <v>1068</v>
      </c>
      <c r="AA43" s="233">
        <v>521</v>
      </c>
      <c r="AB43" s="234">
        <v>547</v>
      </c>
      <c r="AC43" s="235">
        <v>1041</v>
      </c>
      <c r="AD43" s="303">
        <f t="shared" si="2"/>
        <v>27</v>
      </c>
      <c r="AE43" s="300">
        <f t="shared" si="11"/>
        <v>2.5936599423631126</v>
      </c>
      <c r="AF43" s="221"/>
    </row>
    <row r="44" spans="1:32" ht="16.5" customHeight="1" x14ac:dyDescent="0.15">
      <c r="A44" s="228"/>
      <c r="B44" s="150" t="s">
        <v>129</v>
      </c>
      <c r="C44" s="222">
        <v>142</v>
      </c>
      <c r="D44" s="223">
        <f t="shared" si="6"/>
        <v>317</v>
      </c>
      <c r="E44" s="222">
        <v>170</v>
      </c>
      <c r="F44" s="222">
        <v>147</v>
      </c>
      <c r="G44" s="224">
        <v>333</v>
      </c>
      <c r="H44" s="292">
        <f t="shared" si="7"/>
        <v>-16</v>
      </c>
      <c r="I44" s="297">
        <f t="shared" si="8"/>
        <v>-4.8048048048048049</v>
      </c>
      <c r="J44" s="216"/>
      <c r="K44" s="221"/>
      <c r="L44" s="219"/>
      <c r="M44" s="150" t="s">
        <v>135</v>
      </c>
      <c r="N44" s="226">
        <v>290</v>
      </c>
      <c r="O44" s="223">
        <f t="shared" si="4"/>
        <v>623</v>
      </c>
      <c r="P44" s="222">
        <v>315</v>
      </c>
      <c r="Q44" s="222">
        <v>308</v>
      </c>
      <c r="R44" s="224">
        <v>645</v>
      </c>
      <c r="S44" s="292">
        <f t="shared" si="9"/>
        <v>-22</v>
      </c>
      <c r="T44" s="297">
        <f t="shared" si="10"/>
        <v>-3.4108527131782944</v>
      </c>
      <c r="U44" s="216"/>
      <c r="AB44" s="126"/>
      <c r="AD44" s="211"/>
      <c r="AE44" s="236"/>
      <c r="AF44" s="236"/>
    </row>
    <row r="45" spans="1:32" ht="16.5" customHeight="1" x14ac:dyDescent="0.15">
      <c r="A45" s="228"/>
      <c r="B45" s="150" t="s">
        <v>136</v>
      </c>
      <c r="C45" s="222">
        <v>202</v>
      </c>
      <c r="D45" s="223">
        <f t="shared" si="6"/>
        <v>452</v>
      </c>
      <c r="E45" s="222">
        <v>248</v>
      </c>
      <c r="F45" s="222">
        <v>204</v>
      </c>
      <c r="G45" s="224">
        <v>474</v>
      </c>
      <c r="H45" s="292">
        <f t="shared" si="7"/>
        <v>-22</v>
      </c>
      <c r="I45" s="297">
        <f t="shared" si="8"/>
        <v>-4.6413502109704643</v>
      </c>
      <c r="J45" s="216"/>
      <c r="K45" s="221"/>
      <c r="L45" s="219"/>
      <c r="M45" s="150" t="s">
        <v>127</v>
      </c>
      <c r="N45" s="226">
        <v>647</v>
      </c>
      <c r="O45" s="223">
        <f t="shared" si="4"/>
        <v>1566</v>
      </c>
      <c r="P45" s="222">
        <v>747</v>
      </c>
      <c r="Q45" s="222">
        <v>819</v>
      </c>
      <c r="R45" s="224">
        <v>1649</v>
      </c>
      <c r="S45" s="292">
        <f t="shared" si="9"/>
        <v>-83</v>
      </c>
      <c r="T45" s="297">
        <f t="shared" si="10"/>
        <v>-5.0333535476046087</v>
      </c>
      <c r="U45" s="216"/>
      <c r="AD45" s="211"/>
      <c r="AE45" s="236"/>
      <c r="AF45" s="236"/>
    </row>
    <row r="46" spans="1:32" ht="16.5" customHeight="1" x14ac:dyDescent="0.15">
      <c r="A46" s="474" t="s">
        <v>137</v>
      </c>
      <c r="B46" s="478"/>
      <c r="C46" s="222">
        <v>4</v>
      </c>
      <c r="D46" s="223">
        <f t="shared" si="6"/>
        <v>9</v>
      </c>
      <c r="E46" s="237">
        <v>5</v>
      </c>
      <c r="F46" s="222">
        <v>4</v>
      </c>
      <c r="G46" s="224">
        <v>10</v>
      </c>
      <c r="H46" s="292">
        <f t="shared" si="7"/>
        <v>-1</v>
      </c>
      <c r="I46" s="297">
        <f t="shared" si="8"/>
        <v>-10</v>
      </c>
      <c r="J46" s="216"/>
      <c r="K46" s="221"/>
      <c r="L46" s="219"/>
      <c r="M46" s="150" t="s">
        <v>138</v>
      </c>
      <c r="N46" s="226">
        <v>135</v>
      </c>
      <c r="O46" s="223">
        <f t="shared" si="4"/>
        <v>297</v>
      </c>
      <c r="P46" s="222">
        <v>150</v>
      </c>
      <c r="Q46" s="222">
        <v>147</v>
      </c>
      <c r="R46" s="224">
        <v>307</v>
      </c>
      <c r="S46" s="292">
        <f t="shared" si="9"/>
        <v>-10</v>
      </c>
      <c r="T46" s="297">
        <f t="shared" si="10"/>
        <v>-3.2573289902280131</v>
      </c>
      <c r="U46" s="216"/>
      <c r="AD46" s="211"/>
      <c r="AE46" s="236"/>
      <c r="AF46" s="236"/>
    </row>
    <row r="47" spans="1:32" ht="16.5" customHeight="1" x14ac:dyDescent="0.15">
      <c r="A47" s="219" t="s">
        <v>368</v>
      </c>
      <c r="B47" s="150" t="s">
        <v>369</v>
      </c>
      <c r="C47" s="194">
        <v>414</v>
      </c>
      <c r="D47" s="223">
        <f t="shared" si="6"/>
        <v>1084</v>
      </c>
      <c r="E47" s="222">
        <v>537</v>
      </c>
      <c r="F47" s="222">
        <v>547</v>
      </c>
      <c r="G47" s="224">
        <v>1034</v>
      </c>
      <c r="H47" s="292">
        <f t="shared" si="7"/>
        <v>50</v>
      </c>
      <c r="I47" s="297">
        <f t="shared" si="8"/>
        <v>4.8355899419729207</v>
      </c>
      <c r="J47" s="216"/>
      <c r="K47" s="221"/>
      <c r="L47" s="219"/>
      <c r="M47" s="150" t="s">
        <v>139</v>
      </c>
      <c r="N47" s="226">
        <v>1041</v>
      </c>
      <c r="O47" s="223">
        <f t="shared" si="4"/>
        <v>2285</v>
      </c>
      <c r="P47" s="222">
        <v>1161</v>
      </c>
      <c r="Q47" s="222">
        <v>1124</v>
      </c>
      <c r="R47" s="224">
        <v>2317</v>
      </c>
      <c r="S47" s="292">
        <f t="shared" si="9"/>
        <v>-32</v>
      </c>
      <c r="T47" s="297">
        <f t="shared" si="10"/>
        <v>-1.3810962451445836</v>
      </c>
      <c r="U47" s="216"/>
      <c r="Y47" s="238"/>
      <c r="Z47" s="238"/>
      <c r="AA47" s="238"/>
      <c r="AB47" s="238"/>
      <c r="AC47" s="238"/>
      <c r="AD47" s="211"/>
      <c r="AE47" s="236"/>
      <c r="AF47" s="236"/>
    </row>
    <row r="48" spans="1:32" ht="16.5" customHeight="1" x14ac:dyDescent="0.15">
      <c r="A48" s="228"/>
      <c r="B48" s="150" t="s">
        <v>93</v>
      </c>
      <c r="C48" s="222">
        <v>306</v>
      </c>
      <c r="D48" s="223">
        <f t="shared" si="6"/>
        <v>758</v>
      </c>
      <c r="E48" s="194">
        <v>386</v>
      </c>
      <c r="F48" s="222">
        <v>372</v>
      </c>
      <c r="G48" s="224">
        <v>753</v>
      </c>
      <c r="H48" s="292">
        <f t="shared" si="7"/>
        <v>5</v>
      </c>
      <c r="I48" s="297">
        <f t="shared" si="8"/>
        <v>0.66401062416998669</v>
      </c>
      <c r="J48" s="216"/>
      <c r="K48" s="221"/>
      <c r="L48" s="219"/>
      <c r="M48" s="150" t="s">
        <v>132</v>
      </c>
      <c r="N48" s="226">
        <v>448</v>
      </c>
      <c r="O48" s="223">
        <f t="shared" si="4"/>
        <v>902</v>
      </c>
      <c r="P48" s="222">
        <v>455</v>
      </c>
      <c r="Q48" s="222">
        <v>447</v>
      </c>
      <c r="R48" s="224">
        <v>955</v>
      </c>
      <c r="S48" s="292">
        <f t="shared" si="9"/>
        <v>-53</v>
      </c>
      <c r="T48" s="297">
        <f t="shared" si="10"/>
        <v>-5.5497382198952883</v>
      </c>
      <c r="U48" s="216"/>
      <c r="AD48" s="211"/>
      <c r="AE48" s="236"/>
      <c r="AF48" s="236"/>
    </row>
    <row r="49" spans="1:29" ht="16.5" customHeight="1" x14ac:dyDescent="0.15">
      <c r="A49" s="474" t="s">
        <v>140</v>
      </c>
      <c r="B49" s="478"/>
      <c r="C49" s="222">
        <v>62</v>
      </c>
      <c r="D49" s="223">
        <f t="shared" si="6"/>
        <v>155</v>
      </c>
      <c r="E49" s="222">
        <v>83</v>
      </c>
      <c r="F49" s="222">
        <v>72</v>
      </c>
      <c r="G49" s="224">
        <v>148</v>
      </c>
      <c r="H49" s="292">
        <f t="shared" si="7"/>
        <v>7</v>
      </c>
      <c r="I49" s="297">
        <f t="shared" si="8"/>
        <v>4.7297297297297298</v>
      </c>
      <c r="J49" s="216"/>
      <c r="K49" s="221"/>
      <c r="L49" s="219"/>
      <c r="M49" s="150" t="s">
        <v>141</v>
      </c>
      <c r="N49" s="226">
        <v>209</v>
      </c>
      <c r="O49" s="223">
        <f t="shared" si="4"/>
        <v>436</v>
      </c>
      <c r="P49" s="222">
        <v>216</v>
      </c>
      <c r="Q49" s="222">
        <v>220</v>
      </c>
      <c r="R49" s="224">
        <v>487</v>
      </c>
      <c r="S49" s="292">
        <f t="shared" si="9"/>
        <v>-51</v>
      </c>
      <c r="T49" s="297">
        <f t="shared" si="10"/>
        <v>-10.472279260780287</v>
      </c>
      <c r="U49" s="216"/>
    </row>
    <row r="50" spans="1:29" ht="16.5" customHeight="1" x14ac:dyDescent="0.15">
      <c r="A50" s="219" t="s">
        <v>362</v>
      </c>
      <c r="B50" s="150" t="s">
        <v>364</v>
      </c>
      <c r="C50" s="194">
        <v>455</v>
      </c>
      <c r="D50" s="223">
        <f t="shared" si="6"/>
        <v>996</v>
      </c>
      <c r="E50" s="194">
        <v>501</v>
      </c>
      <c r="F50" s="194">
        <v>495</v>
      </c>
      <c r="G50" s="195">
        <v>944</v>
      </c>
      <c r="H50" s="292">
        <f>D50-G50</f>
        <v>52</v>
      </c>
      <c r="I50" s="297">
        <f>H50/G50*100</f>
        <v>5.508474576271186</v>
      </c>
      <c r="J50" s="250"/>
      <c r="K50" s="221"/>
      <c r="L50" s="230"/>
      <c r="M50" s="239" t="s">
        <v>142</v>
      </c>
      <c r="N50" s="231">
        <v>372</v>
      </c>
      <c r="O50" s="232">
        <f t="shared" si="4"/>
        <v>1003</v>
      </c>
      <c r="P50" s="233">
        <v>470</v>
      </c>
      <c r="Q50" s="233">
        <v>533</v>
      </c>
      <c r="R50" s="235">
        <v>991</v>
      </c>
      <c r="S50" s="301">
        <f t="shared" si="9"/>
        <v>12</v>
      </c>
      <c r="T50" s="300">
        <f t="shared" si="10"/>
        <v>1.2108980827447022</v>
      </c>
      <c r="U50" s="216"/>
    </row>
    <row r="51" spans="1:29" ht="16.5" customHeight="1" x14ac:dyDescent="0.15">
      <c r="A51" s="247"/>
      <c r="B51" s="239" t="s">
        <v>93</v>
      </c>
      <c r="C51" s="281" t="s">
        <v>16</v>
      </c>
      <c r="D51" s="240" t="s">
        <v>16</v>
      </c>
      <c r="E51" s="212" t="s">
        <v>16</v>
      </c>
      <c r="F51" s="212" t="s">
        <v>16</v>
      </c>
      <c r="G51" s="240" t="s">
        <v>275</v>
      </c>
      <c r="H51" s="294" t="s">
        <v>275</v>
      </c>
      <c r="I51" s="299" t="s">
        <v>275</v>
      </c>
      <c r="J51" s="250"/>
      <c r="K51" s="221"/>
      <c r="L51" s="475"/>
      <c r="M51" s="475"/>
      <c r="N51" s="222"/>
      <c r="O51" s="215"/>
      <c r="P51" s="222"/>
      <c r="Q51" s="222"/>
      <c r="R51" s="222"/>
      <c r="S51" s="227"/>
      <c r="T51" s="241"/>
      <c r="U51" s="216"/>
    </row>
    <row r="52" spans="1:29" ht="15.75" customHeight="1" x14ac:dyDescent="0.15">
      <c r="G52" s="242"/>
      <c r="H52" s="243"/>
      <c r="I52" s="244"/>
      <c r="J52" s="244"/>
      <c r="K52" s="244"/>
      <c r="L52" s="220"/>
      <c r="M52" s="220"/>
      <c r="N52" s="222"/>
      <c r="O52" s="223"/>
      <c r="P52" s="222"/>
      <c r="Q52" s="222"/>
      <c r="R52" s="222"/>
      <c r="S52" s="225"/>
      <c r="T52" s="221"/>
      <c r="U52" s="221"/>
    </row>
    <row r="53" spans="1:29" ht="15.75" customHeight="1" x14ac:dyDescent="0.15">
      <c r="C53" s="238"/>
      <c r="D53" s="238"/>
      <c r="E53" s="238"/>
      <c r="F53" s="238"/>
      <c r="G53" s="238"/>
      <c r="H53" s="243"/>
      <c r="I53" s="244"/>
      <c r="J53" s="244"/>
      <c r="K53" s="244"/>
      <c r="N53" s="238"/>
      <c r="O53" s="238"/>
      <c r="P53" s="238"/>
      <c r="Q53" s="238"/>
      <c r="R53" s="238"/>
      <c r="S53" s="211"/>
      <c r="T53" s="236"/>
      <c r="U53" s="236"/>
      <c r="Y53" s="238"/>
      <c r="Z53" s="238"/>
      <c r="AA53" s="238"/>
      <c r="AB53" s="238"/>
      <c r="AC53" s="238"/>
    </row>
  </sheetData>
  <mergeCells count="66">
    <mergeCell ref="L51:M51"/>
    <mergeCell ref="W42:X42"/>
    <mergeCell ref="W43:X43"/>
    <mergeCell ref="A46:B46"/>
    <mergeCell ref="A38:B38"/>
    <mergeCell ref="W2:AE2"/>
    <mergeCell ref="L2:T2"/>
    <mergeCell ref="A2:I2"/>
    <mergeCell ref="A49:B49"/>
    <mergeCell ref="A32:B32"/>
    <mergeCell ref="A26:B26"/>
    <mergeCell ref="A23:B23"/>
    <mergeCell ref="A31:B31"/>
    <mergeCell ref="L23:M23"/>
    <mergeCell ref="A24:B24"/>
    <mergeCell ref="L14:M14"/>
    <mergeCell ref="L15:M15"/>
    <mergeCell ref="L34:M34"/>
    <mergeCell ref="L24:M24"/>
    <mergeCell ref="A25:B25"/>
    <mergeCell ref="L25:M25"/>
    <mergeCell ref="A20:B20"/>
    <mergeCell ref="A21:B21"/>
    <mergeCell ref="L21:M21"/>
    <mergeCell ref="A22:B22"/>
    <mergeCell ref="L22:M22"/>
    <mergeCell ref="A18:B18"/>
    <mergeCell ref="L18:M18"/>
    <mergeCell ref="A19:B19"/>
    <mergeCell ref="A15:B16"/>
    <mergeCell ref="C15:C16"/>
    <mergeCell ref="E15:E16"/>
    <mergeCell ref="F15:F16"/>
    <mergeCell ref="L16:M16"/>
    <mergeCell ref="A17:B17"/>
    <mergeCell ref="L17:M17"/>
    <mergeCell ref="D15:D16"/>
    <mergeCell ref="H15:H16"/>
    <mergeCell ref="I15:I16"/>
    <mergeCell ref="G15:G16"/>
    <mergeCell ref="W10:X10"/>
    <mergeCell ref="W11:X11"/>
    <mergeCell ref="W12:X12"/>
    <mergeCell ref="W13:X13"/>
    <mergeCell ref="A7:B7"/>
    <mergeCell ref="W7:X7"/>
    <mergeCell ref="W8:X8"/>
    <mergeCell ref="W9:X9"/>
    <mergeCell ref="I5:I6"/>
    <mergeCell ref="Z5:AB5"/>
    <mergeCell ref="AC5:AC6"/>
    <mergeCell ref="AD5:AD6"/>
    <mergeCell ref="AE5:AE6"/>
    <mergeCell ref="L5:M6"/>
    <mergeCell ref="N5:N6"/>
    <mergeCell ref="O5:Q5"/>
    <mergeCell ref="R5:R6"/>
    <mergeCell ref="S5:S6"/>
    <mergeCell ref="T5:T6"/>
    <mergeCell ref="W5:X6"/>
    <mergeCell ref="Y5:Y6"/>
    <mergeCell ref="A5:B6"/>
    <mergeCell ref="C5:C6"/>
    <mergeCell ref="D5:F5"/>
    <mergeCell ref="G5:G6"/>
    <mergeCell ref="H5:H6"/>
  </mergeCells>
  <phoneticPr fontId="2"/>
  <pageMargins left="1.1811023622047245" right="0.78740157480314965" top="0.78740157480314965" bottom="0.78740157480314965" header="0.31496062992125984" footer="0.31496062992125984"/>
  <pageSetup paperSize="9" scale="95" orientation="portrait" r:id="rId1"/>
  <colBreaks count="2" manualBreakCount="2">
    <brk id="10" max="1048575" man="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7"/>
  <sheetViews>
    <sheetView view="pageBreakPreview" zoomScaleNormal="100" zoomScaleSheetLayoutView="100" workbookViewId="0">
      <selection activeCell="B22" sqref="B22"/>
    </sheetView>
  </sheetViews>
  <sheetFormatPr defaultRowHeight="13.5" x14ac:dyDescent="0.15"/>
  <cols>
    <col min="1" max="1" width="8.25" style="39" customWidth="1"/>
    <col min="2" max="2" width="9.75" style="39" bestFit="1" customWidth="1"/>
    <col min="3" max="4" width="9.5" style="39" customWidth="1"/>
    <col min="5" max="5" width="8.75" style="39" customWidth="1"/>
    <col min="6" max="6" width="9.75" style="39" bestFit="1" customWidth="1"/>
    <col min="7" max="7" width="9.125" style="39" bestFit="1" customWidth="1"/>
    <col min="8" max="8" width="10" style="39" customWidth="1"/>
    <col min="9" max="12" width="9" style="45"/>
    <col min="13" max="16384" width="9" style="39"/>
  </cols>
  <sheetData>
    <row r="1" spans="1:13" ht="16.5" customHeight="1" x14ac:dyDescent="0.15"/>
    <row r="2" spans="1:13" ht="16.5" customHeight="1" x14ac:dyDescent="0.15">
      <c r="A2" s="404" t="s">
        <v>437</v>
      </c>
      <c r="B2" s="404"/>
      <c r="C2" s="404"/>
      <c r="D2" s="404"/>
      <c r="E2" s="404"/>
      <c r="F2" s="404"/>
      <c r="G2" s="404"/>
      <c r="H2" s="404"/>
    </row>
    <row r="3" spans="1:13" ht="16.5" customHeight="1" x14ac:dyDescent="0.15">
      <c r="C3" s="46"/>
    </row>
    <row r="4" spans="1:13" ht="16.5" customHeight="1" x14ac:dyDescent="0.15">
      <c r="E4" s="47"/>
      <c r="H4" s="47" t="s">
        <v>303</v>
      </c>
    </row>
    <row r="5" spans="1:13" ht="54" x14ac:dyDescent="0.15">
      <c r="A5" s="6" t="s">
        <v>12</v>
      </c>
      <c r="B5" s="265" t="s">
        <v>416</v>
      </c>
      <c r="C5" s="7" t="s">
        <v>411</v>
      </c>
      <c r="D5" s="7" t="s">
        <v>412</v>
      </c>
      <c r="E5" s="7" t="s">
        <v>413</v>
      </c>
      <c r="F5" s="265" t="s">
        <v>414</v>
      </c>
      <c r="G5" s="40" t="s">
        <v>415</v>
      </c>
      <c r="H5" s="7" t="s">
        <v>304</v>
      </c>
    </row>
    <row r="6" spans="1:13" ht="16.5" customHeight="1" x14ac:dyDescent="0.15">
      <c r="A6" s="344" t="s">
        <v>505</v>
      </c>
      <c r="B6" s="8">
        <v>116466</v>
      </c>
      <c r="C6" s="8">
        <v>32075</v>
      </c>
      <c r="D6" s="8">
        <v>29501</v>
      </c>
      <c r="E6" s="28">
        <v>2574</v>
      </c>
      <c r="F6" s="8">
        <v>119040</v>
      </c>
      <c r="G6" s="41">
        <v>6459</v>
      </c>
      <c r="H6" s="8">
        <v>102</v>
      </c>
      <c r="M6" s="47"/>
    </row>
    <row r="7" spans="1:13" ht="16.5" customHeight="1" x14ac:dyDescent="0.15">
      <c r="A7" s="343" t="s">
        <v>493</v>
      </c>
      <c r="B7" s="48">
        <v>122324</v>
      </c>
      <c r="C7" s="48">
        <v>35255</v>
      </c>
      <c r="D7" s="48">
        <v>33556</v>
      </c>
      <c r="E7" s="49">
        <v>1699</v>
      </c>
      <c r="F7" s="48">
        <v>124023</v>
      </c>
      <c r="G7" s="50">
        <v>6729</v>
      </c>
      <c r="H7" s="48">
        <v>101</v>
      </c>
    </row>
    <row r="8" spans="1:13" ht="16.5" customHeight="1" x14ac:dyDescent="0.15">
      <c r="A8" s="343" t="s">
        <v>503</v>
      </c>
      <c r="B8" s="48">
        <v>125453</v>
      </c>
      <c r="C8" s="48">
        <v>36561</v>
      </c>
      <c r="D8" s="48">
        <v>38841</v>
      </c>
      <c r="E8" s="9" t="s">
        <v>274</v>
      </c>
      <c r="F8" s="48">
        <v>123173</v>
      </c>
      <c r="G8" s="51">
        <v>6742</v>
      </c>
      <c r="H8" s="48">
        <v>98</v>
      </c>
    </row>
    <row r="9" spans="1:13" ht="16.5" customHeight="1" x14ac:dyDescent="0.15">
      <c r="A9" s="343" t="s">
        <v>495</v>
      </c>
      <c r="B9" s="48">
        <v>128665</v>
      </c>
      <c r="C9" s="48">
        <v>38896</v>
      </c>
      <c r="D9" s="48">
        <v>40776</v>
      </c>
      <c r="E9" s="9" t="s">
        <v>13</v>
      </c>
      <c r="F9" s="48">
        <v>126785</v>
      </c>
      <c r="G9" s="51">
        <v>6940</v>
      </c>
      <c r="H9" s="48">
        <v>99</v>
      </c>
    </row>
    <row r="10" spans="1:13" ht="16.5" customHeight="1" x14ac:dyDescent="0.15">
      <c r="A10" s="343" t="s">
        <v>497</v>
      </c>
      <c r="B10" s="48">
        <v>128832</v>
      </c>
      <c r="C10" s="48">
        <v>39604</v>
      </c>
      <c r="D10" s="48">
        <v>37872</v>
      </c>
      <c r="E10" s="49">
        <v>1732</v>
      </c>
      <c r="F10" s="48">
        <v>130564</v>
      </c>
      <c r="G10" s="51">
        <v>7146</v>
      </c>
      <c r="H10" s="48">
        <v>101</v>
      </c>
    </row>
    <row r="11" spans="1:13" ht="16.5" customHeight="1" x14ac:dyDescent="0.15">
      <c r="A11" s="343" t="s">
        <v>499</v>
      </c>
      <c r="B11" s="48">
        <v>126266</v>
      </c>
      <c r="C11" s="48">
        <v>40365</v>
      </c>
      <c r="D11" s="48">
        <v>37428</v>
      </c>
      <c r="E11" s="34">
        <v>2937</v>
      </c>
      <c r="F11" s="48">
        <v>129203</v>
      </c>
      <c r="G11" s="51">
        <v>7072</v>
      </c>
      <c r="H11" s="48">
        <v>102</v>
      </c>
    </row>
    <row r="12" spans="1:13" ht="16.5" customHeight="1" x14ac:dyDescent="0.15">
      <c r="A12" s="343" t="s">
        <v>484</v>
      </c>
      <c r="B12" s="48">
        <v>127534</v>
      </c>
      <c r="C12" s="48">
        <v>36099</v>
      </c>
      <c r="D12" s="48">
        <v>34659</v>
      </c>
      <c r="E12" s="34">
        <v>1440</v>
      </c>
      <c r="F12" s="48">
        <v>128974</v>
      </c>
      <c r="G12" s="51">
        <v>7059</v>
      </c>
      <c r="H12" s="48">
        <v>101</v>
      </c>
    </row>
    <row r="13" spans="1:13" ht="16.5" customHeight="1" x14ac:dyDescent="0.15">
      <c r="A13" s="343" t="s">
        <v>478</v>
      </c>
      <c r="B13" s="48">
        <v>123217</v>
      </c>
      <c r="C13" s="48">
        <v>31639</v>
      </c>
      <c r="D13" s="48">
        <v>34314</v>
      </c>
      <c r="E13" s="34" t="s">
        <v>527</v>
      </c>
      <c r="F13" s="48">
        <v>120542</v>
      </c>
      <c r="G13" s="51">
        <v>6598</v>
      </c>
      <c r="H13" s="48">
        <v>97.8</v>
      </c>
    </row>
    <row r="14" spans="1:13" ht="16.5" customHeight="1" x14ac:dyDescent="0.15">
      <c r="A14" s="348" t="s">
        <v>480</v>
      </c>
      <c r="B14" s="349">
        <v>119367</v>
      </c>
      <c r="C14" s="350">
        <v>27935</v>
      </c>
      <c r="D14" s="350">
        <v>32452</v>
      </c>
      <c r="E14" s="389" t="s">
        <v>528</v>
      </c>
      <c r="F14" s="350">
        <v>114850</v>
      </c>
      <c r="G14" s="350">
        <v>6286</v>
      </c>
      <c r="H14" s="349">
        <v>96</v>
      </c>
    </row>
    <row r="15" spans="1:13" ht="16.5" customHeight="1" x14ac:dyDescent="0.15">
      <c r="A15" s="52"/>
      <c r="B15" s="53"/>
      <c r="C15" s="54"/>
      <c r="D15" s="54"/>
      <c r="E15" s="44"/>
      <c r="F15" s="53"/>
      <c r="G15" s="55"/>
      <c r="H15" s="53"/>
    </row>
    <row r="16" spans="1:13" ht="16.5" customHeight="1" x14ac:dyDescent="0.15">
      <c r="A16" s="39" t="s">
        <v>394</v>
      </c>
    </row>
    <row r="17" spans="1:1" ht="16.5" customHeight="1" x14ac:dyDescent="0.15">
      <c r="A17" s="39" t="s">
        <v>395</v>
      </c>
    </row>
    <row r="18" spans="1:1" ht="16.5" customHeight="1" x14ac:dyDescent="0.15">
      <c r="A18" s="39" t="s">
        <v>396</v>
      </c>
    </row>
    <row r="19" spans="1:1" ht="16.5" customHeight="1" x14ac:dyDescent="0.15">
      <c r="A19" s="39" t="s">
        <v>397</v>
      </c>
    </row>
    <row r="20" spans="1:1" ht="16.5" customHeight="1" x14ac:dyDescent="0.15">
      <c r="A20" s="39" t="s">
        <v>398</v>
      </c>
    </row>
    <row r="21" spans="1:1" ht="16.5" customHeight="1" x14ac:dyDescent="0.15"/>
    <row r="22" spans="1:1" ht="16.5" customHeight="1" x14ac:dyDescent="0.15">
      <c r="A22" s="277"/>
    </row>
    <row r="23" spans="1:1" ht="16.5" customHeight="1" x14ac:dyDescent="0.15">
      <c r="A23" s="277"/>
    </row>
    <row r="24" spans="1:1" ht="16.5" customHeight="1" x14ac:dyDescent="0.15"/>
    <row r="25" spans="1:1" ht="16.5" customHeight="1" x14ac:dyDescent="0.15"/>
    <row r="26" spans="1:1" ht="16.5" customHeight="1" x14ac:dyDescent="0.15"/>
    <row r="27" spans="1:1" ht="17.25" customHeight="1" x14ac:dyDescent="0.15"/>
  </sheetData>
  <mergeCells count="1">
    <mergeCell ref="A2:H2"/>
  </mergeCells>
  <phoneticPr fontId="2"/>
  <pageMargins left="1.1811023622047245" right="0.78740157480314965" top="0.98425196850393704" bottom="0.98425196850393704" header="0.51181102362204722" footer="0.51181102362204722"/>
  <pageSetup paperSize="9"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40"/>
  <sheetViews>
    <sheetView view="pageBreakPreview" zoomScaleNormal="100" zoomScaleSheetLayoutView="100" workbookViewId="0">
      <selection activeCell="G26" sqref="G26"/>
    </sheetView>
  </sheetViews>
  <sheetFormatPr defaultRowHeight="13.5" x14ac:dyDescent="0.15"/>
  <cols>
    <col min="1" max="1" width="26.125" style="45" customWidth="1"/>
    <col min="2" max="4" width="11.625" style="45" customWidth="1"/>
    <col min="5" max="16384" width="9" style="45"/>
  </cols>
  <sheetData>
    <row r="1" spans="1:4" ht="16.5" customHeight="1" x14ac:dyDescent="0.15"/>
    <row r="2" spans="1:4" ht="16.5" customHeight="1" x14ac:dyDescent="0.15">
      <c r="A2" s="397" t="s">
        <v>309</v>
      </c>
      <c r="B2" s="397"/>
      <c r="C2" s="397"/>
      <c r="D2" s="397"/>
    </row>
    <row r="3" spans="1:4" ht="16.5" customHeight="1" x14ac:dyDescent="0.15"/>
    <row r="4" spans="1:4" ht="16.5" customHeight="1" x14ac:dyDescent="0.15">
      <c r="A4" s="42"/>
      <c r="D4" s="25" t="s">
        <v>506</v>
      </c>
    </row>
    <row r="5" spans="1:4" ht="55.5" customHeight="1" x14ac:dyDescent="0.15">
      <c r="A5" s="10" t="s">
        <v>14</v>
      </c>
      <c r="B5" s="10" t="s">
        <v>417</v>
      </c>
      <c r="C5" s="10" t="s">
        <v>418</v>
      </c>
      <c r="D5" s="10" t="s">
        <v>419</v>
      </c>
    </row>
    <row r="6" spans="1:4" ht="16.5" customHeight="1" x14ac:dyDescent="0.15">
      <c r="A6" s="109" t="s">
        <v>15</v>
      </c>
      <c r="B6" s="351">
        <v>52642</v>
      </c>
      <c r="C6" s="352">
        <v>117680</v>
      </c>
      <c r="D6" s="263">
        <v>2.2400000000000002</v>
      </c>
    </row>
    <row r="7" spans="1:4" ht="16.5" customHeight="1" x14ac:dyDescent="0.15">
      <c r="A7" s="109" t="s">
        <v>17</v>
      </c>
      <c r="B7" s="354">
        <v>52287</v>
      </c>
      <c r="C7" s="313">
        <v>117128</v>
      </c>
      <c r="D7" s="263">
        <v>2.2400000000000002</v>
      </c>
    </row>
    <row r="8" spans="1:4" ht="16.5" customHeight="1" x14ac:dyDescent="0.15">
      <c r="A8" s="68" t="s">
        <v>18</v>
      </c>
      <c r="B8" s="354">
        <v>51594</v>
      </c>
      <c r="C8" s="313">
        <v>116055</v>
      </c>
      <c r="D8" s="263">
        <v>2.25</v>
      </c>
    </row>
    <row r="9" spans="1:4" ht="16.5" customHeight="1" x14ac:dyDescent="0.15">
      <c r="A9" s="68" t="s">
        <v>19</v>
      </c>
      <c r="B9" s="354">
        <v>31628</v>
      </c>
      <c r="C9" s="313">
        <v>81341</v>
      </c>
      <c r="D9" s="263">
        <v>2.57</v>
      </c>
    </row>
    <row r="10" spans="1:4" ht="16.5" customHeight="1" x14ac:dyDescent="0.15">
      <c r="A10" s="68" t="s">
        <v>20</v>
      </c>
      <c r="B10" s="354">
        <v>3660</v>
      </c>
      <c r="C10" s="313">
        <v>7341</v>
      </c>
      <c r="D10" s="263">
        <v>2.0099999999999998</v>
      </c>
    </row>
    <row r="11" spans="1:4" ht="16.5" customHeight="1" x14ac:dyDescent="0.15">
      <c r="A11" s="68" t="s">
        <v>21</v>
      </c>
      <c r="B11" s="354">
        <v>15757</v>
      </c>
      <c r="C11" s="313">
        <v>26517</v>
      </c>
      <c r="D11" s="263">
        <v>1.68</v>
      </c>
    </row>
    <row r="12" spans="1:4" ht="16.5" customHeight="1" x14ac:dyDescent="0.15">
      <c r="A12" s="68" t="s">
        <v>22</v>
      </c>
      <c r="B12" s="353">
        <v>549</v>
      </c>
      <c r="C12" s="312">
        <v>856</v>
      </c>
      <c r="D12" s="263">
        <v>1.56</v>
      </c>
    </row>
    <row r="13" spans="1:4" ht="16.5" customHeight="1" x14ac:dyDescent="0.15">
      <c r="A13" s="68" t="s">
        <v>23</v>
      </c>
      <c r="B13" s="353">
        <v>693</v>
      </c>
      <c r="C13" s="313">
        <v>1073</v>
      </c>
      <c r="D13" s="263">
        <v>1.55</v>
      </c>
    </row>
    <row r="14" spans="1:4" ht="16.5" customHeight="1" x14ac:dyDescent="0.15">
      <c r="A14" s="112" t="s">
        <v>24</v>
      </c>
      <c r="B14" s="355">
        <v>355</v>
      </c>
      <c r="C14" s="356">
        <v>552</v>
      </c>
      <c r="D14" s="264">
        <v>1.55</v>
      </c>
    </row>
    <row r="15" spans="1:4" ht="16.5" customHeight="1" x14ac:dyDescent="0.15">
      <c r="A15" s="115"/>
      <c r="B15" s="111"/>
      <c r="C15" s="111"/>
      <c r="D15" s="65"/>
    </row>
    <row r="16" spans="1:4" ht="16.5" customHeight="1" x14ac:dyDescent="0.15">
      <c r="B16" s="66"/>
      <c r="C16" s="66"/>
    </row>
    <row r="49" spans="2:2" x14ac:dyDescent="0.15">
      <c r="B49" s="45" t="s">
        <v>25</v>
      </c>
    </row>
    <row r="158" spans="1:2" x14ac:dyDescent="0.15">
      <c r="A158" s="45" t="s">
        <v>25</v>
      </c>
    </row>
    <row r="159" spans="1:2" x14ac:dyDescent="0.15">
      <c r="B159" s="45" t="s">
        <v>25</v>
      </c>
    </row>
    <row r="457" spans="1:1" x14ac:dyDescent="0.15">
      <c r="A457" s="45" t="s">
        <v>25</v>
      </c>
    </row>
    <row r="540" spans="1:1" x14ac:dyDescent="0.15">
      <c r="A540" s="45" t="s">
        <v>26</v>
      </c>
    </row>
  </sheetData>
  <mergeCells count="1">
    <mergeCell ref="A2:D2"/>
  </mergeCells>
  <phoneticPr fontId="2"/>
  <pageMargins left="1.5748031496062993" right="0.78740157480314965" top="0.98425196850393704" bottom="0.98425196850393704" header="0.51181102362204722" footer="0.51181102362204722"/>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6"/>
  <sheetViews>
    <sheetView view="pageBreakPreview" zoomScaleNormal="100" zoomScaleSheetLayoutView="100" workbookViewId="0">
      <selection activeCell="G26" sqref="G26"/>
    </sheetView>
  </sheetViews>
  <sheetFormatPr defaultRowHeight="13.5" x14ac:dyDescent="0.15"/>
  <cols>
    <col min="1" max="1" width="10.625" style="45" customWidth="1"/>
    <col min="2" max="11" width="7.625" style="45" customWidth="1"/>
    <col min="12" max="16384" width="9" style="45"/>
  </cols>
  <sheetData>
    <row r="1" spans="1:11" ht="16.5" customHeight="1" x14ac:dyDescent="0.15"/>
    <row r="2" spans="1:11" ht="16.5" customHeight="1" x14ac:dyDescent="0.15">
      <c r="A2" s="397" t="s">
        <v>308</v>
      </c>
      <c r="B2" s="397"/>
      <c r="C2" s="397"/>
      <c r="D2" s="397"/>
      <c r="E2" s="397"/>
      <c r="F2" s="397"/>
      <c r="G2" s="397"/>
      <c r="H2" s="397"/>
      <c r="I2" s="397"/>
      <c r="J2" s="397"/>
      <c r="K2" s="397"/>
    </row>
    <row r="3" spans="1:11" ht="16.5" customHeight="1" x14ac:dyDescent="0.15">
      <c r="G3" s="45" t="s">
        <v>27</v>
      </c>
      <c r="H3" s="45" t="s">
        <v>28</v>
      </c>
      <c r="I3" s="45" t="s">
        <v>29</v>
      </c>
    </row>
    <row r="4" spans="1:11" ht="16.5" customHeight="1" x14ac:dyDescent="0.15">
      <c r="A4" s="42"/>
      <c r="K4" s="25" t="s">
        <v>506</v>
      </c>
    </row>
    <row r="5" spans="1:11" ht="33" customHeight="1" x14ac:dyDescent="0.15">
      <c r="A5" s="407" t="s">
        <v>420</v>
      </c>
      <c r="B5" s="406" t="s">
        <v>421</v>
      </c>
      <c r="C5" s="406"/>
      <c r="D5" s="406"/>
      <c r="E5" s="406"/>
      <c r="F5" s="406" t="s">
        <v>422</v>
      </c>
      <c r="G5" s="406"/>
      <c r="H5" s="406"/>
      <c r="I5" s="406" t="s">
        <v>423</v>
      </c>
      <c r="J5" s="406"/>
      <c r="K5" s="406"/>
    </row>
    <row r="6" spans="1:11" ht="33" customHeight="1" x14ac:dyDescent="0.15">
      <c r="A6" s="406"/>
      <c r="B6" s="401" t="s">
        <v>30</v>
      </c>
      <c r="C6" s="402"/>
      <c r="D6" s="403"/>
      <c r="E6" s="405" t="s">
        <v>31</v>
      </c>
      <c r="F6" s="401" t="s">
        <v>32</v>
      </c>
      <c r="G6" s="403"/>
      <c r="H6" s="405" t="s">
        <v>31</v>
      </c>
      <c r="I6" s="406" t="s">
        <v>32</v>
      </c>
      <c r="J6" s="406"/>
      <c r="K6" s="405" t="s">
        <v>31</v>
      </c>
    </row>
    <row r="7" spans="1:11" ht="33" customHeight="1" x14ac:dyDescent="0.15">
      <c r="A7" s="406"/>
      <c r="B7" s="12" t="s">
        <v>33</v>
      </c>
      <c r="C7" s="11" t="s">
        <v>34</v>
      </c>
      <c r="D7" s="10" t="s">
        <v>400</v>
      </c>
      <c r="E7" s="405"/>
      <c r="F7" s="11" t="s">
        <v>34</v>
      </c>
      <c r="G7" s="10" t="s">
        <v>400</v>
      </c>
      <c r="H7" s="405"/>
      <c r="I7" s="11" t="s">
        <v>34</v>
      </c>
      <c r="J7" s="10" t="s">
        <v>400</v>
      </c>
      <c r="K7" s="405"/>
    </row>
    <row r="8" spans="1:11" ht="16.5" customHeight="1" x14ac:dyDescent="0.15">
      <c r="A8" s="121" t="s">
        <v>35</v>
      </c>
      <c r="B8" s="116">
        <f>SUM(C8:D8)</f>
        <v>54320</v>
      </c>
      <c r="C8" s="116">
        <f t="shared" ref="C8:K8" si="0">SUM(C10:C24)</f>
        <v>51539</v>
      </c>
      <c r="D8" s="60">
        <f t="shared" si="0"/>
        <v>2781</v>
      </c>
      <c r="E8" s="60">
        <f t="shared" si="0"/>
        <v>33791</v>
      </c>
      <c r="F8" s="116">
        <f>SUM(F10:F24)</f>
        <v>28160</v>
      </c>
      <c r="G8" s="60">
        <f t="shared" si="0"/>
        <v>1727</v>
      </c>
      <c r="H8" s="60">
        <f t="shared" si="0"/>
        <v>12087</v>
      </c>
      <c r="I8" s="116">
        <f t="shared" si="0"/>
        <v>23379</v>
      </c>
      <c r="J8" s="60">
        <f t="shared" si="0"/>
        <v>1054</v>
      </c>
      <c r="K8" s="117">
        <f t="shared" si="0"/>
        <v>21704</v>
      </c>
    </row>
    <row r="9" spans="1:11" ht="16.5" customHeight="1" x14ac:dyDescent="0.15">
      <c r="A9" s="122"/>
      <c r="B9" s="116"/>
      <c r="C9" s="123"/>
      <c r="D9" s="123"/>
      <c r="E9" s="123"/>
      <c r="F9" s="123"/>
      <c r="G9" s="123"/>
      <c r="H9" s="123"/>
      <c r="I9" s="123"/>
      <c r="J9" s="123"/>
      <c r="K9" s="124"/>
    </row>
    <row r="10" spans="1:11" ht="16.5" customHeight="1" x14ac:dyDescent="0.15">
      <c r="A10" s="109" t="s">
        <v>311</v>
      </c>
      <c r="B10" s="116">
        <f>SUM(C10,D10)</f>
        <v>1101</v>
      </c>
      <c r="C10" s="111">
        <f>SUM(F10,I10)</f>
        <v>1019</v>
      </c>
      <c r="D10" s="111">
        <f>SUM(G10,J10)</f>
        <v>82</v>
      </c>
      <c r="E10" s="111">
        <f>SUM(H10,K10)</f>
        <v>4002</v>
      </c>
      <c r="F10" s="111">
        <v>517</v>
      </c>
      <c r="G10" s="111">
        <v>55</v>
      </c>
      <c r="H10" s="111">
        <v>2052</v>
      </c>
      <c r="I10" s="111">
        <v>502</v>
      </c>
      <c r="J10" s="111">
        <v>27</v>
      </c>
      <c r="K10" s="118">
        <v>1950</v>
      </c>
    </row>
    <row r="11" spans="1:11" ht="16.5" customHeight="1" x14ac:dyDescent="0.15">
      <c r="A11" s="109" t="s">
        <v>36</v>
      </c>
      <c r="B11" s="116">
        <f t="shared" ref="B11:B24" si="1">SUM(C11,D11)</f>
        <v>4207</v>
      </c>
      <c r="C11" s="111">
        <f t="shared" ref="C11:E24" si="2">SUM(F11,I11)</f>
        <v>3868</v>
      </c>
      <c r="D11" s="111">
        <f t="shared" si="2"/>
        <v>339</v>
      </c>
      <c r="E11" s="111">
        <f t="shared" si="2"/>
        <v>1471</v>
      </c>
      <c r="F11" s="111">
        <v>1914</v>
      </c>
      <c r="G11" s="111">
        <v>189</v>
      </c>
      <c r="H11" s="111">
        <v>845</v>
      </c>
      <c r="I11" s="111">
        <v>1954</v>
      </c>
      <c r="J11" s="111">
        <v>150</v>
      </c>
      <c r="K11" s="118">
        <v>626</v>
      </c>
    </row>
    <row r="12" spans="1:11" ht="16.5" customHeight="1" x14ac:dyDescent="0.15">
      <c r="A12" s="109" t="s">
        <v>37</v>
      </c>
      <c r="B12" s="116">
        <f t="shared" si="1"/>
        <v>4161</v>
      </c>
      <c r="C12" s="111">
        <f t="shared" si="2"/>
        <v>3860</v>
      </c>
      <c r="D12" s="111">
        <f t="shared" si="2"/>
        <v>301</v>
      </c>
      <c r="E12" s="111">
        <f t="shared" si="2"/>
        <v>485</v>
      </c>
      <c r="F12" s="111">
        <v>2031</v>
      </c>
      <c r="G12" s="111">
        <v>179</v>
      </c>
      <c r="H12" s="111">
        <v>106</v>
      </c>
      <c r="I12" s="111">
        <v>1829</v>
      </c>
      <c r="J12" s="111">
        <v>122</v>
      </c>
      <c r="K12" s="118">
        <v>379</v>
      </c>
    </row>
    <row r="13" spans="1:11" ht="16.5" customHeight="1" x14ac:dyDescent="0.15">
      <c r="A13" s="109" t="s">
        <v>38</v>
      </c>
      <c r="B13" s="116">
        <f t="shared" si="1"/>
        <v>3897</v>
      </c>
      <c r="C13" s="111">
        <f t="shared" si="2"/>
        <v>3658</v>
      </c>
      <c r="D13" s="111">
        <f t="shared" si="2"/>
        <v>239</v>
      </c>
      <c r="E13" s="111">
        <f t="shared" si="2"/>
        <v>591</v>
      </c>
      <c r="F13" s="111">
        <v>2011</v>
      </c>
      <c r="G13" s="111">
        <v>141</v>
      </c>
      <c r="H13" s="111">
        <v>64</v>
      </c>
      <c r="I13" s="111">
        <v>1647</v>
      </c>
      <c r="J13" s="111">
        <v>98</v>
      </c>
      <c r="K13" s="118">
        <v>527</v>
      </c>
    </row>
    <row r="14" spans="1:11" ht="16.5" customHeight="1" x14ac:dyDescent="0.15">
      <c r="A14" s="109" t="s">
        <v>39</v>
      </c>
      <c r="B14" s="116">
        <f t="shared" si="1"/>
        <v>4127</v>
      </c>
      <c r="C14" s="111">
        <f t="shared" si="2"/>
        <v>3888</v>
      </c>
      <c r="D14" s="111">
        <f t="shared" si="2"/>
        <v>239</v>
      </c>
      <c r="E14" s="111">
        <f t="shared" si="2"/>
        <v>677</v>
      </c>
      <c r="F14" s="111">
        <v>2174</v>
      </c>
      <c r="G14" s="111">
        <v>143</v>
      </c>
      <c r="H14" s="111">
        <v>84</v>
      </c>
      <c r="I14" s="111">
        <v>1714</v>
      </c>
      <c r="J14" s="111">
        <v>96</v>
      </c>
      <c r="K14" s="118">
        <v>593</v>
      </c>
    </row>
    <row r="15" spans="1:11" ht="16.5" customHeight="1" x14ac:dyDescent="0.15">
      <c r="A15" s="109" t="s">
        <v>40</v>
      </c>
      <c r="B15" s="116">
        <f t="shared" si="1"/>
        <v>5476</v>
      </c>
      <c r="C15" s="111">
        <f t="shared" si="2"/>
        <v>5214</v>
      </c>
      <c r="D15" s="111">
        <f t="shared" si="2"/>
        <v>262</v>
      </c>
      <c r="E15" s="111">
        <f t="shared" si="2"/>
        <v>730</v>
      </c>
      <c r="F15" s="111">
        <v>2843</v>
      </c>
      <c r="G15" s="111">
        <v>168</v>
      </c>
      <c r="H15" s="111">
        <v>89</v>
      </c>
      <c r="I15" s="111">
        <v>2371</v>
      </c>
      <c r="J15" s="111">
        <v>94</v>
      </c>
      <c r="K15" s="118">
        <v>641</v>
      </c>
    </row>
    <row r="16" spans="1:11" ht="16.5" customHeight="1" x14ac:dyDescent="0.15">
      <c r="A16" s="109" t="s">
        <v>41</v>
      </c>
      <c r="B16" s="116">
        <f t="shared" si="1"/>
        <v>7574</v>
      </c>
      <c r="C16" s="111">
        <f t="shared" si="2"/>
        <v>7231</v>
      </c>
      <c r="D16" s="111">
        <f t="shared" si="2"/>
        <v>343</v>
      </c>
      <c r="E16" s="111">
        <f t="shared" si="2"/>
        <v>1039</v>
      </c>
      <c r="F16" s="111">
        <v>3810</v>
      </c>
      <c r="G16" s="111">
        <v>206</v>
      </c>
      <c r="H16" s="111">
        <v>152</v>
      </c>
      <c r="I16" s="111">
        <v>3421</v>
      </c>
      <c r="J16" s="111">
        <v>137</v>
      </c>
      <c r="K16" s="118">
        <v>887</v>
      </c>
    </row>
    <row r="17" spans="1:11" ht="16.5" customHeight="1" x14ac:dyDescent="0.15">
      <c r="A17" s="109" t="s">
        <v>42</v>
      </c>
      <c r="B17" s="116">
        <f t="shared" si="1"/>
        <v>6898</v>
      </c>
      <c r="C17" s="111">
        <f t="shared" si="2"/>
        <v>6597</v>
      </c>
      <c r="D17" s="111">
        <f t="shared" si="2"/>
        <v>301</v>
      </c>
      <c r="E17" s="111">
        <f t="shared" si="2"/>
        <v>1091</v>
      </c>
      <c r="F17" s="111">
        <v>3615</v>
      </c>
      <c r="G17" s="111">
        <v>177</v>
      </c>
      <c r="H17" s="111">
        <v>163</v>
      </c>
      <c r="I17" s="111">
        <v>2982</v>
      </c>
      <c r="J17" s="111">
        <v>124</v>
      </c>
      <c r="K17" s="118">
        <v>928</v>
      </c>
    </row>
    <row r="18" spans="1:11" ht="16.5" customHeight="1" x14ac:dyDescent="0.15">
      <c r="A18" s="109" t="s">
        <v>43</v>
      </c>
      <c r="B18" s="116">
        <f t="shared" si="1"/>
        <v>5417</v>
      </c>
      <c r="C18" s="111">
        <f t="shared" si="2"/>
        <v>5210</v>
      </c>
      <c r="D18" s="111">
        <f t="shared" si="2"/>
        <v>207</v>
      </c>
      <c r="E18" s="111">
        <f t="shared" si="2"/>
        <v>1102</v>
      </c>
      <c r="F18" s="111">
        <v>2845</v>
      </c>
      <c r="G18" s="111">
        <v>123</v>
      </c>
      <c r="H18" s="111">
        <v>170</v>
      </c>
      <c r="I18" s="111">
        <v>2365</v>
      </c>
      <c r="J18" s="111">
        <v>84</v>
      </c>
      <c r="K18" s="118">
        <v>932</v>
      </c>
    </row>
    <row r="19" spans="1:11" ht="16.5" customHeight="1" x14ac:dyDescent="0.15">
      <c r="A19" s="109" t="s">
        <v>44</v>
      </c>
      <c r="B19" s="116">
        <f t="shared" si="1"/>
        <v>3885</v>
      </c>
      <c r="C19" s="111">
        <f t="shared" si="2"/>
        <v>3699</v>
      </c>
      <c r="D19" s="111">
        <f t="shared" si="2"/>
        <v>186</v>
      </c>
      <c r="E19" s="111">
        <f t="shared" si="2"/>
        <v>1350</v>
      </c>
      <c r="F19" s="111">
        <v>2097</v>
      </c>
      <c r="G19" s="111">
        <v>125</v>
      </c>
      <c r="H19" s="111">
        <v>302</v>
      </c>
      <c r="I19" s="111">
        <v>1602</v>
      </c>
      <c r="J19" s="111">
        <v>61</v>
      </c>
      <c r="K19" s="118">
        <v>1048</v>
      </c>
    </row>
    <row r="20" spans="1:11" ht="16.5" customHeight="1" x14ac:dyDescent="0.15">
      <c r="A20" s="109" t="s">
        <v>45</v>
      </c>
      <c r="B20" s="116">
        <f t="shared" si="1"/>
        <v>3266</v>
      </c>
      <c r="C20" s="111">
        <f t="shared" si="2"/>
        <v>3125</v>
      </c>
      <c r="D20" s="111">
        <f t="shared" si="2"/>
        <v>141</v>
      </c>
      <c r="E20" s="111">
        <f t="shared" si="2"/>
        <v>3191</v>
      </c>
      <c r="F20" s="111">
        <v>1797</v>
      </c>
      <c r="G20" s="111">
        <v>112</v>
      </c>
      <c r="H20" s="111">
        <v>1059</v>
      </c>
      <c r="I20" s="111">
        <v>1328</v>
      </c>
      <c r="J20" s="111">
        <v>29</v>
      </c>
      <c r="K20" s="118">
        <v>2132</v>
      </c>
    </row>
    <row r="21" spans="1:11" ht="16.5" customHeight="1" x14ac:dyDescent="0.15">
      <c r="A21" s="109" t="s">
        <v>46</v>
      </c>
      <c r="B21" s="116">
        <f t="shared" si="1"/>
        <v>2699</v>
      </c>
      <c r="C21" s="111">
        <f t="shared" si="2"/>
        <v>2602</v>
      </c>
      <c r="D21" s="111">
        <f t="shared" si="2"/>
        <v>97</v>
      </c>
      <c r="E21" s="111">
        <f t="shared" si="2"/>
        <v>5404</v>
      </c>
      <c r="F21" s="111">
        <v>1538</v>
      </c>
      <c r="G21" s="111">
        <v>73</v>
      </c>
      <c r="H21" s="111">
        <v>2054</v>
      </c>
      <c r="I21" s="111">
        <v>1064</v>
      </c>
      <c r="J21" s="111">
        <v>24</v>
      </c>
      <c r="K21" s="118">
        <v>3350</v>
      </c>
    </row>
    <row r="22" spans="1:11" ht="16.5" customHeight="1" x14ac:dyDescent="0.15">
      <c r="A22" s="109" t="s">
        <v>47</v>
      </c>
      <c r="B22" s="116">
        <f t="shared" si="1"/>
        <v>1121</v>
      </c>
      <c r="C22" s="111">
        <f t="shared" si="2"/>
        <v>1085</v>
      </c>
      <c r="D22" s="111">
        <f t="shared" si="2"/>
        <v>36</v>
      </c>
      <c r="E22" s="111">
        <f t="shared" si="2"/>
        <v>5532</v>
      </c>
      <c r="F22" s="111">
        <v>665</v>
      </c>
      <c r="G22" s="111">
        <v>28</v>
      </c>
      <c r="H22" s="111">
        <v>2235</v>
      </c>
      <c r="I22" s="111">
        <v>420</v>
      </c>
      <c r="J22" s="111">
        <v>8</v>
      </c>
      <c r="K22" s="118">
        <v>3297</v>
      </c>
    </row>
    <row r="23" spans="1:11" ht="16.5" customHeight="1" x14ac:dyDescent="0.15">
      <c r="A23" s="109" t="s">
        <v>48</v>
      </c>
      <c r="B23" s="116">
        <f t="shared" si="1"/>
        <v>371</v>
      </c>
      <c r="C23" s="111">
        <f t="shared" si="2"/>
        <v>365</v>
      </c>
      <c r="D23" s="111">
        <f t="shared" si="2"/>
        <v>6</v>
      </c>
      <c r="E23" s="111">
        <f t="shared" si="2"/>
        <v>4078</v>
      </c>
      <c r="F23" s="111">
        <v>230</v>
      </c>
      <c r="G23" s="111">
        <v>6</v>
      </c>
      <c r="H23" s="111">
        <v>1692</v>
      </c>
      <c r="I23" s="111">
        <v>135</v>
      </c>
      <c r="J23" s="44" t="s">
        <v>16</v>
      </c>
      <c r="K23" s="118">
        <v>2386</v>
      </c>
    </row>
    <row r="24" spans="1:11" ht="16.5" customHeight="1" x14ac:dyDescent="0.15">
      <c r="A24" s="112" t="s">
        <v>49</v>
      </c>
      <c r="B24" s="116">
        <f t="shared" si="1"/>
        <v>120</v>
      </c>
      <c r="C24" s="111">
        <f t="shared" si="2"/>
        <v>118</v>
      </c>
      <c r="D24" s="111">
        <f t="shared" si="2"/>
        <v>2</v>
      </c>
      <c r="E24" s="113">
        <f t="shared" si="2"/>
        <v>3048</v>
      </c>
      <c r="F24" s="113">
        <v>73</v>
      </c>
      <c r="G24" s="113">
        <v>2</v>
      </c>
      <c r="H24" s="113">
        <v>1020</v>
      </c>
      <c r="I24" s="113">
        <v>45</v>
      </c>
      <c r="J24" s="153" t="s">
        <v>16</v>
      </c>
      <c r="K24" s="119">
        <v>2028</v>
      </c>
    </row>
    <row r="25" spans="1:11" ht="16.5" customHeight="1" x14ac:dyDescent="0.15">
      <c r="B25" s="60"/>
      <c r="C25" s="61"/>
      <c r="D25" s="61"/>
      <c r="E25" s="120"/>
      <c r="H25" s="120"/>
      <c r="K25" s="120"/>
    </row>
    <row r="26" spans="1:11" ht="16.5" customHeight="1" x14ac:dyDescent="0.15">
      <c r="A26" s="45" t="s">
        <v>399</v>
      </c>
      <c r="B26" s="120"/>
      <c r="C26" s="120"/>
    </row>
  </sheetData>
  <mergeCells count="11">
    <mergeCell ref="A2:K2"/>
    <mergeCell ref="H6:H7"/>
    <mergeCell ref="I6:J6"/>
    <mergeCell ref="K6:K7"/>
    <mergeCell ref="A5:A7"/>
    <mergeCell ref="B5:E5"/>
    <mergeCell ref="F5:H5"/>
    <mergeCell ref="I5:K5"/>
    <mergeCell ref="B6:D6"/>
    <mergeCell ref="E6:E7"/>
    <mergeCell ref="F6:G6"/>
  </mergeCells>
  <phoneticPr fontId="2"/>
  <pageMargins left="0.78740157480314965" right="0.78740157480314965" top="0.98425196850393704" bottom="0.98425196850393704" header="0.51181102362204722" footer="0.51181102362204722"/>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9"/>
  <sheetViews>
    <sheetView view="pageBreakPreview" zoomScaleNormal="100" zoomScaleSheetLayoutView="100" workbookViewId="0">
      <selection activeCell="G26" sqref="G26"/>
    </sheetView>
  </sheetViews>
  <sheetFormatPr defaultRowHeight="13.5" x14ac:dyDescent="0.15"/>
  <cols>
    <col min="1" max="1" width="9.875" style="45" customWidth="1"/>
    <col min="2" max="5" width="8.125" style="45" customWidth="1"/>
    <col min="6" max="6" width="9.125" style="45" customWidth="1"/>
    <col min="7" max="10" width="8.125" style="45" customWidth="1"/>
    <col min="11" max="11" width="9.125" style="45" customWidth="1"/>
    <col min="12" max="16384" width="9" style="45"/>
  </cols>
  <sheetData>
    <row r="1" spans="1:13" ht="16.5" customHeight="1" x14ac:dyDescent="0.15"/>
    <row r="2" spans="1:13" ht="16.5" customHeight="1" x14ac:dyDescent="0.15">
      <c r="A2" s="397" t="s">
        <v>314</v>
      </c>
      <c r="B2" s="397"/>
      <c r="C2" s="397"/>
      <c r="D2" s="397"/>
      <c r="E2" s="397"/>
      <c r="F2" s="397"/>
      <c r="G2" s="397"/>
      <c r="H2" s="397"/>
      <c r="I2" s="397"/>
      <c r="J2" s="397"/>
      <c r="K2" s="397"/>
    </row>
    <row r="3" spans="1:13" ht="16.5" customHeight="1" x14ac:dyDescent="0.15"/>
    <row r="4" spans="1:13" ht="16.5" customHeight="1" x14ac:dyDescent="0.15">
      <c r="A4" s="42"/>
      <c r="C4" s="45" t="s">
        <v>50</v>
      </c>
      <c r="J4" s="25"/>
      <c r="K4" s="25" t="s">
        <v>515</v>
      </c>
    </row>
    <row r="5" spans="1:13" ht="16.5" customHeight="1" x14ac:dyDescent="0.15">
      <c r="A5" s="407" t="s">
        <v>432</v>
      </c>
      <c r="B5" s="401" t="s">
        <v>424</v>
      </c>
      <c r="C5" s="402"/>
      <c r="D5" s="402"/>
      <c r="E5" s="402"/>
      <c r="F5" s="403"/>
      <c r="G5" s="406" t="s">
        <v>425</v>
      </c>
      <c r="H5" s="406"/>
      <c r="I5" s="406"/>
      <c r="J5" s="406"/>
      <c r="K5" s="406"/>
    </row>
    <row r="6" spans="1:13" ht="37.5" customHeight="1" x14ac:dyDescent="0.15">
      <c r="A6" s="406"/>
      <c r="B6" s="11" t="s">
        <v>51</v>
      </c>
      <c r="C6" s="11" t="s">
        <v>52</v>
      </c>
      <c r="D6" s="11" t="s">
        <v>53</v>
      </c>
      <c r="E6" s="11" t="s">
        <v>54</v>
      </c>
      <c r="F6" s="10" t="s">
        <v>514</v>
      </c>
      <c r="G6" s="357" t="s">
        <v>51</v>
      </c>
      <c r="H6" s="357" t="s">
        <v>52</v>
      </c>
      <c r="I6" s="357" t="s">
        <v>53</v>
      </c>
      <c r="J6" s="357" t="s">
        <v>54</v>
      </c>
      <c r="K6" s="10" t="s">
        <v>514</v>
      </c>
    </row>
    <row r="7" spans="1:13" ht="18.75" customHeight="1" x14ac:dyDescent="0.15">
      <c r="A7" s="122" t="s">
        <v>313</v>
      </c>
      <c r="B7" s="378">
        <v>15710</v>
      </c>
      <c r="C7" s="378">
        <v>27100</v>
      </c>
      <c r="D7" s="378">
        <v>1366</v>
      </c>
      <c r="E7" s="378">
        <v>2010</v>
      </c>
      <c r="F7" s="380">
        <v>3239</v>
      </c>
      <c r="G7" s="379">
        <v>12881</v>
      </c>
      <c r="H7" s="379">
        <v>27538</v>
      </c>
      <c r="I7" s="379">
        <v>5935</v>
      </c>
      <c r="J7" s="379">
        <v>3822</v>
      </c>
      <c r="K7" s="380">
        <v>2683</v>
      </c>
    </row>
    <row r="8" spans="1:13" ht="18.75" customHeight="1" x14ac:dyDescent="0.15">
      <c r="A8" s="109"/>
      <c r="B8" s="31"/>
      <c r="C8" s="31"/>
      <c r="D8" s="31"/>
      <c r="E8" s="31"/>
      <c r="F8" s="33"/>
      <c r="G8" s="32"/>
      <c r="H8" s="32"/>
      <c r="I8" s="32"/>
      <c r="J8" s="32"/>
      <c r="K8" s="33"/>
    </row>
    <row r="9" spans="1:13" ht="18.75" customHeight="1" x14ac:dyDescent="0.15">
      <c r="A9" s="109" t="s">
        <v>312</v>
      </c>
      <c r="B9" s="365">
        <v>3045</v>
      </c>
      <c r="C9" s="366">
        <v>5</v>
      </c>
      <c r="D9" s="360" t="s">
        <v>275</v>
      </c>
      <c r="E9" s="360" t="s">
        <v>275</v>
      </c>
      <c r="F9" s="373">
        <v>55</v>
      </c>
      <c r="G9" s="367">
        <v>2909</v>
      </c>
      <c r="H9" s="368">
        <v>18</v>
      </c>
      <c r="I9" s="361" t="s">
        <v>275</v>
      </c>
      <c r="J9" s="368">
        <v>1</v>
      </c>
      <c r="K9" s="369">
        <v>15</v>
      </c>
      <c r="M9" s="116"/>
    </row>
    <row r="10" spans="1:13" ht="18.75" customHeight="1" x14ac:dyDescent="0.15">
      <c r="A10" s="109" t="s">
        <v>55</v>
      </c>
      <c r="B10" s="370">
        <v>3181</v>
      </c>
      <c r="C10" s="362">
        <v>170</v>
      </c>
      <c r="D10" s="360" t="s">
        <v>275</v>
      </c>
      <c r="E10" s="362">
        <v>7</v>
      </c>
      <c r="F10" s="373">
        <v>331</v>
      </c>
      <c r="G10" s="371">
        <v>2922</v>
      </c>
      <c r="H10" s="372">
        <v>268</v>
      </c>
      <c r="I10" s="372">
        <v>1</v>
      </c>
      <c r="J10" s="372">
        <v>16</v>
      </c>
      <c r="K10" s="373">
        <v>189</v>
      </c>
      <c r="M10" s="116"/>
    </row>
    <row r="11" spans="1:13" s="126" customFormat="1" ht="18.75" customHeight="1" x14ac:dyDescent="0.15">
      <c r="A11" s="125" t="s">
        <v>56</v>
      </c>
      <c r="B11" s="370">
        <v>1875</v>
      </c>
      <c r="C11" s="362">
        <v>784</v>
      </c>
      <c r="D11" s="360" t="s">
        <v>275</v>
      </c>
      <c r="E11" s="362">
        <v>21</v>
      </c>
      <c r="F11" s="373">
        <v>358</v>
      </c>
      <c r="G11" s="371">
        <v>1701</v>
      </c>
      <c r="H11" s="372">
        <v>992</v>
      </c>
      <c r="I11" s="361" t="s">
        <v>275</v>
      </c>
      <c r="J11" s="372">
        <v>58</v>
      </c>
      <c r="K11" s="373">
        <v>190</v>
      </c>
      <c r="M11" s="116"/>
    </row>
    <row r="12" spans="1:13" ht="18.75" customHeight="1" x14ac:dyDescent="0.15">
      <c r="A12" s="109" t="s">
        <v>57</v>
      </c>
      <c r="B12" s="370">
        <v>1229</v>
      </c>
      <c r="C12" s="370">
        <v>1332</v>
      </c>
      <c r="D12" s="360" t="s">
        <v>275</v>
      </c>
      <c r="E12" s="362">
        <v>50</v>
      </c>
      <c r="F12" s="373">
        <v>288</v>
      </c>
      <c r="G12" s="372">
        <v>962</v>
      </c>
      <c r="H12" s="371">
        <v>1578</v>
      </c>
      <c r="I12" s="372">
        <v>2</v>
      </c>
      <c r="J12" s="372">
        <v>137</v>
      </c>
      <c r="K12" s="373">
        <v>149</v>
      </c>
      <c r="M12" s="116"/>
    </row>
    <row r="13" spans="1:13" ht="18.75" customHeight="1" x14ac:dyDescent="0.15">
      <c r="A13" s="109" t="s">
        <v>58</v>
      </c>
      <c r="B13" s="370">
        <v>1047</v>
      </c>
      <c r="C13" s="370">
        <v>1672</v>
      </c>
      <c r="D13" s="362">
        <v>1</v>
      </c>
      <c r="E13" s="362">
        <v>71</v>
      </c>
      <c r="F13" s="373">
        <v>245</v>
      </c>
      <c r="G13" s="372">
        <v>732</v>
      </c>
      <c r="H13" s="371">
        <v>1890</v>
      </c>
      <c r="I13" s="372">
        <v>5</v>
      </c>
      <c r="J13" s="372">
        <v>171</v>
      </c>
      <c r="K13" s="373">
        <v>137</v>
      </c>
      <c r="M13" s="116"/>
    </row>
    <row r="14" spans="1:13" ht="18.75" customHeight="1" x14ac:dyDescent="0.15">
      <c r="A14" s="109" t="s">
        <v>59</v>
      </c>
      <c r="B14" s="370">
        <v>1149</v>
      </c>
      <c r="C14" s="370">
        <v>2240</v>
      </c>
      <c r="D14" s="362">
        <v>7</v>
      </c>
      <c r="E14" s="362">
        <v>140</v>
      </c>
      <c r="F14" s="373">
        <v>261</v>
      </c>
      <c r="G14" s="372">
        <v>773</v>
      </c>
      <c r="H14" s="371">
        <v>2506</v>
      </c>
      <c r="I14" s="372">
        <v>16</v>
      </c>
      <c r="J14" s="372">
        <v>279</v>
      </c>
      <c r="K14" s="373">
        <v>171</v>
      </c>
      <c r="M14" s="116"/>
    </row>
    <row r="15" spans="1:13" ht="18.75" customHeight="1" x14ac:dyDescent="0.15">
      <c r="A15" s="109" t="s">
        <v>60</v>
      </c>
      <c r="B15" s="370">
        <v>1363</v>
      </c>
      <c r="C15" s="370">
        <v>3054</v>
      </c>
      <c r="D15" s="362">
        <v>21</v>
      </c>
      <c r="E15" s="362">
        <v>249</v>
      </c>
      <c r="F15" s="373">
        <v>309</v>
      </c>
      <c r="G15" s="372">
        <v>922</v>
      </c>
      <c r="H15" s="371">
        <v>3457</v>
      </c>
      <c r="I15" s="372">
        <v>46</v>
      </c>
      <c r="J15" s="372">
        <v>517</v>
      </c>
      <c r="K15" s="373">
        <v>219</v>
      </c>
      <c r="M15" s="116"/>
    </row>
    <row r="16" spans="1:13" ht="18.75" customHeight="1" x14ac:dyDescent="0.15">
      <c r="A16" s="109" t="s">
        <v>61</v>
      </c>
      <c r="B16" s="362">
        <v>995</v>
      </c>
      <c r="C16" s="370">
        <v>2998</v>
      </c>
      <c r="D16" s="362">
        <v>21</v>
      </c>
      <c r="E16" s="362">
        <v>310</v>
      </c>
      <c r="F16" s="373">
        <v>341</v>
      </c>
      <c r="G16" s="372">
        <v>716</v>
      </c>
      <c r="H16" s="371">
        <v>3043</v>
      </c>
      <c r="I16" s="372">
        <v>61</v>
      </c>
      <c r="J16" s="372">
        <v>561</v>
      </c>
      <c r="K16" s="373">
        <v>215</v>
      </c>
      <c r="M16" s="123"/>
    </row>
    <row r="17" spans="1:11" ht="18.75" customHeight="1" x14ac:dyDescent="0.15">
      <c r="A17" s="109" t="s">
        <v>62</v>
      </c>
      <c r="B17" s="362">
        <v>656</v>
      </c>
      <c r="C17" s="370">
        <v>2410</v>
      </c>
      <c r="D17" s="362">
        <v>41</v>
      </c>
      <c r="E17" s="362">
        <v>277</v>
      </c>
      <c r="F17" s="373">
        <v>215</v>
      </c>
      <c r="G17" s="372">
        <v>410</v>
      </c>
      <c r="H17" s="371">
        <v>2556</v>
      </c>
      <c r="I17" s="372">
        <v>134</v>
      </c>
      <c r="J17" s="372">
        <v>487</v>
      </c>
      <c r="K17" s="373">
        <v>137</v>
      </c>
    </row>
    <row r="18" spans="1:11" ht="18.75" customHeight="1" x14ac:dyDescent="0.15">
      <c r="A18" s="109" t="s">
        <v>63</v>
      </c>
      <c r="B18" s="362">
        <v>368</v>
      </c>
      <c r="C18" s="370">
        <v>2050</v>
      </c>
      <c r="D18" s="362">
        <v>43</v>
      </c>
      <c r="E18" s="362">
        <v>197</v>
      </c>
      <c r="F18" s="373">
        <v>182</v>
      </c>
      <c r="G18" s="372">
        <v>237</v>
      </c>
      <c r="H18" s="371">
        <v>1985</v>
      </c>
      <c r="I18" s="372">
        <v>215</v>
      </c>
      <c r="J18" s="372">
        <v>372</v>
      </c>
      <c r="K18" s="373">
        <v>91</v>
      </c>
    </row>
    <row r="19" spans="1:11" ht="18.75" customHeight="1" x14ac:dyDescent="0.15">
      <c r="A19" s="109" t="s">
        <v>64</v>
      </c>
      <c r="B19" s="362">
        <v>369</v>
      </c>
      <c r="C19" s="370">
        <v>2329</v>
      </c>
      <c r="D19" s="362">
        <v>117</v>
      </c>
      <c r="E19" s="362">
        <v>239</v>
      </c>
      <c r="F19" s="373">
        <v>156</v>
      </c>
      <c r="G19" s="372">
        <v>184</v>
      </c>
      <c r="H19" s="371">
        <v>2549</v>
      </c>
      <c r="I19" s="372">
        <v>464</v>
      </c>
      <c r="J19" s="372">
        <v>389</v>
      </c>
      <c r="K19" s="373">
        <v>121</v>
      </c>
    </row>
    <row r="20" spans="1:11" ht="18.75" customHeight="1" x14ac:dyDescent="0.15">
      <c r="A20" s="109" t="s">
        <v>65</v>
      </c>
      <c r="B20" s="362">
        <v>272</v>
      </c>
      <c r="C20" s="370">
        <v>3024</v>
      </c>
      <c r="D20" s="362">
        <v>261</v>
      </c>
      <c r="E20" s="362">
        <v>245</v>
      </c>
      <c r="F20" s="373">
        <v>179</v>
      </c>
      <c r="G20" s="372">
        <v>159</v>
      </c>
      <c r="H20" s="371">
        <v>3045</v>
      </c>
      <c r="I20" s="372">
        <v>969</v>
      </c>
      <c r="J20" s="372">
        <v>396</v>
      </c>
      <c r="K20" s="373">
        <v>200</v>
      </c>
    </row>
    <row r="21" spans="1:11" ht="18.75" customHeight="1" x14ac:dyDescent="0.15">
      <c r="A21" s="109" t="s">
        <v>66</v>
      </c>
      <c r="B21" s="362">
        <v>106</v>
      </c>
      <c r="C21" s="370">
        <v>2545</v>
      </c>
      <c r="D21" s="362">
        <v>283</v>
      </c>
      <c r="E21" s="362">
        <v>136</v>
      </c>
      <c r="F21" s="373">
        <v>140</v>
      </c>
      <c r="G21" s="372">
        <v>119</v>
      </c>
      <c r="H21" s="371">
        <v>2172</v>
      </c>
      <c r="I21" s="371">
        <v>1324</v>
      </c>
      <c r="J21" s="372">
        <v>262</v>
      </c>
      <c r="K21" s="373">
        <v>242</v>
      </c>
    </row>
    <row r="22" spans="1:11" ht="18.75" customHeight="1" x14ac:dyDescent="0.15">
      <c r="A22" s="109" t="s">
        <v>67</v>
      </c>
      <c r="B22" s="362">
        <v>42</v>
      </c>
      <c r="C22" s="370">
        <v>1675</v>
      </c>
      <c r="D22" s="362">
        <v>278</v>
      </c>
      <c r="E22" s="362">
        <v>51</v>
      </c>
      <c r="F22" s="373">
        <v>103</v>
      </c>
      <c r="G22" s="372">
        <v>63</v>
      </c>
      <c r="H22" s="371">
        <v>1102</v>
      </c>
      <c r="I22" s="371">
        <v>1282</v>
      </c>
      <c r="J22" s="372">
        <v>109</v>
      </c>
      <c r="K22" s="373">
        <v>246</v>
      </c>
    </row>
    <row r="23" spans="1:11" ht="18.75" customHeight="1" x14ac:dyDescent="0.15">
      <c r="A23" s="112" t="s">
        <v>68</v>
      </c>
      <c r="B23" s="374">
        <v>13</v>
      </c>
      <c r="C23" s="375">
        <v>812</v>
      </c>
      <c r="D23" s="375">
        <v>293</v>
      </c>
      <c r="E23" s="374">
        <v>17</v>
      </c>
      <c r="F23" s="381">
        <v>76</v>
      </c>
      <c r="G23" s="375">
        <v>72</v>
      </c>
      <c r="H23" s="375">
        <v>377</v>
      </c>
      <c r="I23" s="376">
        <v>1416</v>
      </c>
      <c r="J23" s="375">
        <v>67</v>
      </c>
      <c r="K23" s="377">
        <v>361</v>
      </c>
    </row>
    <row r="24" spans="1:11" ht="16.5" customHeight="1" x14ac:dyDescent="0.15">
      <c r="A24" s="115"/>
      <c r="B24" s="32"/>
      <c r="C24" s="111"/>
      <c r="D24" s="111"/>
      <c r="E24" s="32"/>
      <c r="F24" s="32"/>
      <c r="G24" s="111"/>
      <c r="H24" s="111"/>
      <c r="I24" s="111"/>
      <c r="J24" s="111"/>
      <c r="K24" s="111"/>
    </row>
    <row r="25" spans="1:11" ht="15.75" customHeight="1" x14ac:dyDescent="0.15"/>
    <row r="26" spans="1:11" x14ac:dyDescent="0.15">
      <c r="B26" s="30"/>
      <c r="C26" s="30"/>
      <c r="D26" s="30"/>
      <c r="E26" s="30"/>
      <c r="F26" s="30"/>
    </row>
    <row r="27" spans="1:11" x14ac:dyDescent="0.15">
      <c r="B27" s="30"/>
      <c r="C27" s="30"/>
      <c r="D27" s="30"/>
    </row>
    <row r="28" spans="1:11" x14ac:dyDescent="0.15">
      <c r="B28" s="30"/>
      <c r="C28" s="30"/>
    </row>
    <row r="29" spans="1:11" x14ac:dyDescent="0.15">
      <c r="B29" s="30"/>
      <c r="C29" s="30"/>
    </row>
  </sheetData>
  <mergeCells count="4">
    <mergeCell ref="A5:A6"/>
    <mergeCell ref="B5:F5"/>
    <mergeCell ref="G5:K5"/>
    <mergeCell ref="A2:K2"/>
  </mergeCells>
  <phoneticPr fontId="2"/>
  <pageMargins left="0.78740157480314965" right="0.19685039370078741" top="0.98425196850393704" bottom="0.98425196850393704" header="0.51181102362204722" footer="0.51181102362204722"/>
  <pageSetup paperSize="9" scale="93"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1"/>
  <sheetViews>
    <sheetView view="pageBreakPreview" zoomScaleNormal="100" zoomScaleSheetLayoutView="100" workbookViewId="0">
      <selection activeCell="H7" sqref="H7"/>
    </sheetView>
  </sheetViews>
  <sheetFormatPr defaultRowHeight="13.5" x14ac:dyDescent="0.15"/>
  <cols>
    <col min="1" max="1" width="19.75" style="45" bestFit="1" customWidth="1"/>
    <col min="2" max="12" width="9.125" style="45" customWidth="1"/>
    <col min="13" max="16384" width="9" style="45"/>
  </cols>
  <sheetData>
    <row r="1" spans="1:14" ht="16.5" customHeight="1" x14ac:dyDescent="0.15"/>
    <row r="2" spans="1:14" ht="16.5" customHeight="1" x14ac:dyDescent="0.15">
      <c r="A2" s="397" t="s">
        <v>450</v>
      </c>
      <c r="B2" s="397"/>
      <c r="C2" s="397"/>
      <c r="D2" s="397"/>
      <c r="E2" s="397"/>
      <c r="F2" s="397"/>
      <c r="G2" s="397"/>
      <c r="H2" s="397"/>
      <c r="I2" s="397"/>
      <c r="J2" s="397"/>
      <c r="K2" s="397"/>
      <c r="L2" s="397"/>
      <c r="M2" s="397"/>
      <c r="N2" s="397"/>
    </row>
    <row r="3" spans="1:14" ht="16.5" customHeight="1" x14ac:dyDescent="0.15"/>
    <row r="4" spans="1:14" ht="16.5" customHeight="1" x14ac:dyDescent="0.15">
      <c r="A4" s="42"/>
      <c r="E4" s="45" t="s">
        <v>69</v>
      </c>
      <c r="F4" s="45" t="s">
        <v>11</v>
      </c>
      <c r="G4" s="45" t="s">
        <v>70</v>
      </c>
      <c r="K4" s="25"/>
      <c r="L4" s="25"/>
      <c r="N4" s="25" t="s">
        <v>506</v>
      </c>
    </row>
    <row r="5" spans="1:14" ht="16.5" customHeight="1" x14ac:dyDescent="0.15">
      <c r="A5" s="398" t="s">
        <v>71</v>
      </c>
      <c r="B5" s="411" t="s">
        <v>72</v>
      </c>
      <c r="C5" s="401" t="s">
        <v>516</v>
      </c>
      <c r="D5" s="402"/>
      <c r="E5" s="402"/>
      <c r="F5" s="402"/>
      <c r="G5" s="402"/>
      <c r="H5" s="402"/>
      <c r="I5" s="403"/>
      <c r="J5" s="400" t="s">
        <v>518</v>
      </c>
      <c r="K5" s="400" t="s">
        <v>73</v>
      </c>
      <c r="L5" s="400" t="s">
        <v>451</v>
      </c>
      <c r="M5" s="407" t="s">
        <v>439</v>
      </c>
      <c r="N5" s="407"/>
    </row>
    <row r="6" spans="1:14" ht="16.5" customHeight="1" x14ac:dyDescent="0.15">
      <c r="A6" s="410"/>
      <c r="B6" s="412"/>
      <c r="C6" s="398" t="s">
        <v>74</v>
      </c>
      <c r="D6" s="13" t="s">
        <v>267</v>
      </c>
      <c r="E6" s="127"/>
      <c r="F6" s="128"/>
      <c r="G6" s="128"/>
      <c r="H6" s="129"/>
      <c r="I6" s="400" t="s">
        <v>517</v>
      </c>
      <c r="J6" s="408"/>
      <c r="K6" s="408"/>
      <c r="L6" s="408"/>
      <c r="M6" s="407"/>
      <c r="N6" s="407"/>
    </row>
    <row r="7" spans="1:14" ht="66" customHeight="1" x14ac:dyDescent="0.15">
      <c r="A7" s="399"/>
      <c r="B7" s="413"/>
      <c r="C7" s="399"/>
      <c r="D7" s="11" t="s">
        <v>75</v>
      </c>
      <c r="E7" s="10" t="s">
        <v>266</v>
      </c>
      <c r="F7" s="10" t="s">
        <v>269</v>
      </c>
      <c r="G7" s="10" t="s">
        <v>76</v>
      </c>
      <c r="H7" s="10" t="s">
        <v>270</v>
      </c>
      <c r="I7" s="409"/>
      <c r="J7" s="409"/>
      <c r="K7" s="409"/>
      <c r="L7" s="409"/>
      <c r="M7" s="10" t="s">
        <v>438</v>
      </c>
      <c r="N7" s="10" t="s">
        <v>519</v>
      </c>
    </row>
    <row r="8" spans="1:14" ht="16.5" customHeight="1" x14ac:dyDescent="0.15">
      <c r="A8" s="130" t="s">
        <v>426</v>
      </c>
      <c r="B8" s="87">
        <v>52642</v>
      </c>
      <c r="C8" s="91">
        <v>33001</v>
      </c>
      <c r="D8" s="91">
        <v>30557</v>
      </c>
      <c r="E8" s="91">
        <v>10139</v>
      </c>
      <c r="F8" s="91">
        <v>14363</v>
      </c>
      <c r="G8" s="382">
        <v>946</v>
      </c>
      <c r="H8" s="91">
        <v>5109</v>
      </c>
      <c r="I8" s="325">
        <v>2444</v>
      </c>
      <c r="J8" s="4">
        <v>621</v>
      </c>
      <c r="K8" s="131">
        <v>18958</v>
      </c>
      <c r="L8" s="131">
        <v>62</v>
      </c>
      <c r="M8" s="61">
        <v>1434</v>
      </c>
      <c r="N8" s="271">
        <v>6848</v>
      </c>
    </row>
    <row r="9" spans="1:14" ht="16.5" customHeight="1" x14ac:dyDescent="0.15">
      <c r="A9" s="109"/>
      <c r="B9" s="132"/>
      <c r="C9" s="66"/>
      <c r="D9" s="66"/>
      <c r="E9" s="66"/>
      <c r="F9" s="66"/>
      <c r="G9" s="66"/>
      <c r="H9" s="66"/>
      <c r="I9" s="66"/>
      <c r="J9" s="66"/>
      <c r="K9" s="66"/>
      <c r="L9" s="66"/>
      <c r="M9" s="111"/>
      <c r="N9" s="118"/>
    </row>
    <row r="10" spans="1:14" ht="16.5" customHeight="1" x14ac:dyDescent="0.15">
      <c r="A10" s="112" t="s">
        <v>427</v>
      </c>
      <c r="B10" s="134">
        <v>117680</v>
      </c>
      <c r="C10" s="135">
        <v>96985</v>
      </c>
      <c r="D10" s="135">
        <v>87501</v>
      </c>
      <c r="E10" s="135">
        <v>20278</v>
      </c>
      <c r="F10" s="135">
        <v>52836</v>
      </c>
      <c r="G10" s="135">
        <v>2147</v>
      </c>
      <c r="H10" s="135">
        <v>12240</v>
      </c>
      <c r="I10" s="135">
        <v>9484</v>
      </c>
      <c r="J10" s="136">
        <v>1562</v>
      </c>
      <c r="K10" s="135">
        <v>18958</v>
      </c>
      <c r="L10" s="383">
        <v>175</v>
      </c>
      <c r="M10" s="364">
        <v>6666</v>
      </c>
      <c r="N10" s="384">
        <v>6848</v>
      </c>
    </row>
    <row r="11" spans="1:14" ht="16.5" customHeight="1" x14ac:dyDescent="0.15"/>
  </sheetData>
  <mergeCells count="10">
    <mergeCell ref="M5:N6"/>
    <mergeCell ref="A2:N2"/>
    <mergeCell ref="L5:L7"/>
    <mergeCell ref="A5:A7"/>
    <mergeCell ref="B5:B7"/>
    <mergeCell ref="C5:I5"/>
    <mergeCell ref="J5:J7"/>
    <mergeCell ref="K5:K7"/>
    <mergeCell ref="C6:C7"/>
    <mergeCell ref="I6:I7"/>
  </mergeCells>
  <phoneticPr fontId="2"/>
  <pageMargins left="0.59055118110236227" right="0.59055118110236227" top="0.98425196850393704" bottom="0.98425196850393704" header="0.31496062992125984" footer="0.31496062992125984"/>
  <pageSetup paperSize="9" scale="6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M22"/>
  <sheetViews>
    <sheetView view="pageBreakPreview" zoomScaleNormal="100" zoomScaleSheetLayoutView="100" workbookViewId="0"/>
  </sheetViews>
  <sheetFormatPr defaultRowHeight="13.5" x14ac:dyDescent="0.15"/>
  <cols>
    <col min="1" max="1" width="10.625" style="45" customWidth="1"/>
    <col min="2" max="11" width="9.125" style="45" customWidth="1"/>
    <col min="12" max="14" width="8.125" style="45" customWidth="1"/>
    <col min="15" max="16384" width="9" style="45"/>
  </cols>
  <sheetData>
    <row r="1" spans="1:14" ht="16.5" customHeight="1" x14ac:dyDescent="0.15"/>
    <row r="2" spans="1:14" ht="16.5" customHeight="1" x14ac:dyDescent="0.15">
      <c r="A2" s="397" t="s">
        <v>315</v>
      </c>
      <c r="B2" s="397"/>
      <c r="C2" s="397"/>
      <c r="D2" s="397"/>
      <c r="E2" s="397"/>
      <c r="F2" s="397"/>
      <c r="G2" s="397"/>
      <c r="H2" s="397"/>
      <c r="I2" s="397"/>
      <c r="J2" s="397"/>
      <c r="K2" s="397"/>
    </row>
    <row r="3" spans="1:14" ht="16.5" customHeight="1" x14ac:dyDescent="0.15"/>
    <row r="4" spans="1:14" ht="16.5" customHeight="1" x14ac:dyDescent="0.15">
      <c r="A4" s="42"/>
      <c r="H4" s="45" t="s">
        <v>3</v>
      </c>
      <c r="K4" s="25" t="s">
        <v>440</v>
      </c>
      <c r="M4" s="25"/>
      <c r="N4" s="25"/>
    </row>
    <row r="5" spans="1:14" ht="33" customHeight="1" x14ac:dyDescent="0.15">
      <c r="A5" s="398" t="s">
        <v>441</v>
      </c>
      <c r="B5" s="401" t="s">
        <v>445</v>
      </c>
      <c r="C5" s="402"/>
      <c r="D5" s="402"/>
      <c r="E5" s="402"/>
      <c r="F5" s="402"/>
      <c r="G5" s="402"/>
      <c r="H5" s="402"/>
      <c r="I5" s="403"/>
      <c r="J5" s="407" t="s">
        <v>428</v>
      </c>
      <c r="K5" s="407" t="s">
        <v>429</v>
      </c>
    </row>
    <row r="6" spans="1:14" ht="33" customHeight="1" x14ac:dyDescent="0.15">
      <c r="A6" s="399"/>
      <c r="B6" s="16" t="s">
        <v>77</v>
      </c>
      <c r="C6" s="2" t="s">
        <v>442</v>
      </c>
      <c r="D6" s="2" t="s">
        <v>443</v>
      </c>
      <c r="E6" s="2" t="s">
        <v>444</v>
      </c>
      <c r="F6" s="2" t="s">
        <v>446</v>
      </c>
      <c r="G6" s="2" t="s">
        <v>447</v>
      </c>
      <c r="H6" s="2" t="s">
        <v>448</v>
      </c>
      <c r="I6" s="2" t="s">
        <v>449</v>
      </c>
      <c r="J6" s="400"/>
      <c r="K6" s="400"/>
    </row>
    <row r="7" spans="1:14" ht="21.95" customHeight="1" x14ac:dyDescent="0.15">
      <c r="A7" s="344" t="s">
        <v>505</v>
      </c>
      <c r="B7" s="87">
        <v>34206</v>
      </c>
      <c r="C7" s="131">
        <v>4715</v>
      </c>
      <c r="D7" s="131">
        <v>5366</v>
      </c>
      <c r="E7" s="131">
        <v>6742</v>
      </c>
      <c r="F7" s="131">
        <v>11612</v>
      </c>
      <c r="G7" s="131">
        <v>3983</v>
      </c>
      <c r="H7" s="131">
        <v>1290</v>
      </c>
      <c r="I7" s="4">
        <v>498</v>
      </c>
      <c r="J7" s="131">
        <v>113403</v>
      </c>
      <c r="K7" s="272">
        <f>J7/B7</f>
        <v>3.3152955621820732</v>
      </c>
    </row>
    <row r="8" spans="1:14" ht="21.95" customHeight="1" x14ac:dyDescent="0.15">
      <c r="A8" s="343" t="s">
        <v>493</v>
      </c>
      <c r="B8" s="63">
        <v>38807</v>
      </c>
      <c r="C8" s="64">
        <v>7482</v>
      </c>
      <c r="D8" s="64">
        <v>6475</v>
      </c>
      <c r="E8" s="64">
        <v>7329</v>
      </c>
      <c r="F8" s="64">
        <v>11593</v>
      </c>
      <c r="G8" s="64">
        <v>4366</v>
      </c>
      <c r="H8" s="64">
        <v>1144</v>
      </c>
      <c r="I8" s="66">
        <v>418</v>
      </c>
      <c r="J8" s="64">
        <v>120518</v>
      </c>
      <c r="K8" s="273">
        <f>J8/B8</f>
        <v>3.1055737366969876</v>
      </c>
    </row>
    <row r="9" spans="1:14" ht="21.95" customHeight="1" x14ac:dyDescent="0.15">
      <c r="A9" s="343" t="s">
        <v>503</v>
      </c>
      <c r="B9" s="63">
        <v>41687</v>
      </c>
      <c r="C9" s="64">
        <v>8512</v>
      </c>
      <c r="D9" s="64">
        <v>8058</v>
      </c>
      <c r="E9" s="64">
        <v>8300</v>
      </c>
      <c r="F9" s="64">
        <v>11349</v>
      </c>
      <c r="G9" s="64">
        <v>3912</v>
      </c>
      <c r="H9" s="64">
        <v>1151</v>
      </c>
      <c r="I9" s="66">
        <v>405</v>
      </c>
      <c r="J9" s="64">
        <v>124342</v>
      </c>
      <c r="K9" s="273">
        <f>J9/B9</f>
        <v>2.9827524168205914</v>
      </c>
    </row>
    <row r="10" spans="1:14" ht="21.95" customHeight="1" x14ac:dyDescent="0.15">
      <c r="A10" s="343" t="s">
        <v>495</v>
      </c>
      <c r="B10" s="63">
        <v>45742</v>
      </c>
      <c r="C10" s="64">
        <v>10882</v>
      </c>
      <c r="D10" s="64">
        <v>10144</v>
      </c>
      <c r="E10" s="64">
        <v>9434</v>
      </c>
      <c r="F10" s="64">
        <v>10375</v>
      </c>
      <c r="G10" s="64">
        <v>3461</v>
      </c>
      <c r="H10" s="64">
        <v>1053</v>
      </c>
      <c r="I10" s="66">
        <v>393</v>
      </c>
      <c r="J10" s="64">
        <v>127457</v>
      </c>
      <c r="K10" s="273">
        <f>J10/B10</f>
        <v>2.7864326002361071</v>
      </c>
    </row>
    <row r="11" spans="1:14" ht="21.95" customHeight="1" x14ac:dyDescent="0.15">
      <c r="A11" s="343" t="s">
        <v>497</v>
      </c>
      <c r="B11" s="123">
        <v>48039</v>
      </c>
      <c r="C11" s="111">
        <v>12589</v>
      </c>
      <c r="D11" s="111">
        <v>11635</v>
      </c>
      <c r="E11" s="111">
        <v>10007</v>
      </c>
      <c r="F11" s="111">
        <v>9407</v>
      </c>
      <c r="G11" s="111">
        <v>3155</v>
      </c>
      <c r="H11" s="111">
        <v>894</v>
      </c>
      <c r="I11" s="111">
        <v>352</v>
      </c>
      <c r="J11" s="111">
        <v>127550</v>
      </c>
      <c r="K11" s="273">
        <f>J11/B11</f>
        <v>2.6551343699910488</v>
      </c>
    </row>
    <row r="12" spans="1:14" ht="21.95" customHeight="1" x14ac:dyDescent="0.15">
      <c r="A12" s="343" t="s">
        <v>499</v>
      </c>
      <c r="B12" s="123">
        <f>SUM(C12:I12)</f>
        <v>48867</v>
      </c>
      <c r="C12" s="111">
        <v>13181</v>
      </c>
      <c r="D12" s="111">
        <v>13333</v>
      </c>
      <c r="E12" s="111">
        <v>9659</v>
      </c>
      <c r="F12" s="111">
        <v>8808</v>
      </c>
      <c r="G12" s="111">
        <v>2804</v>
      </c>
      <c r="H12" s="111">
        <v>787</v>
      </c>
      <c r="I12" s="111">
        <v>295</v>
      </c>
      <c r="J12" s="111">
        <v>124964</v>
      </c>
      <c r="K12" s="274">
        <v>2.56</v>
      </c>
    </row>
    <row r="13" spans="1:14" ht="21.95" customHeight="1" x14ac:dyDescent="0.15">
      <c r="A13" s="343" t="s">
        <v>484</v>
      </c>
      <c r="B13" s="123">
        <v>52346</v>
      </c>
      <c r="C13" s="111">
        <v>16621</v>
      </c>
      <c r="D13" s="111">
        <v>14303</v>
      </c>
      <c r="E13" s="111">
        <v>9800</v>
      </c>
      <c r="F13" s="111">
        <v>8108</v>
      </c>
      <c r="G13" s="111">
        <v>2589</v>
      </c>
      <c r="H13" s="111">
        <v>699</v>
      </c>
      <c r="I13" s="111">
        <v>226</v>
      </c>
      <c r="J13" s="111">
        <v>125854</v>
      </c>
      <c r="K13" s="274">
        <v>2.4</v>
      </c>
    </row>
    <row r="14" spans="1:14" ht="21.95" customHeight="1" x14ac:dyDescent="0.15">
      <c r="A14" s="343" t="s">
        <v>478</v>
      </c>
      <c r="B14" s="123">
        <v>51899</v>
      </c>
      <c r="C14" s="111">
        <v>17263</v>
      </c>
      <c r="D14" s="111">
        <v>14694</v>
      </c>
      <c r="E14" s="111">
        <v>9249</v>
      </c>
      <c r="F14" s="111">
        <v>7541</v>
      </c>
      <c r="G14" s="111">
        <v>2390</v>
      </c>
      <c r="H14" s="111">
        <v>555</v>
      </c>
      <c r="I14" s="111">
        <v>207</v>
      </c>
      <c r="J14" s="111">
        <v>121354</v>
      </c>
      <c r="K14" s="274">
        <v>2.34</v>
      </c>
    </row>
    <row r="15" spans="1:14" ht="21.95" customHeight="1" x14ac:dyDescent="0.15">
      <c r="A15" s="341" t="s">
        <v>480</v>
      </c>
      <c r="B15" s="385">
        <v>52642</v>
      </c>
      <c r="C15" s="364">
        <v>18958</v>
      </c>
      <c r="D15" s="364">
        <v>15218</v>
      </c>
      <c r="E15" s="364">
        <v>9059</v>
      </c>
      <c r="F15" s="364">
        <v>6758</v>
      </c>
      <c r="G15" s="364">
        <v>2020</v>
      </c>
      <c r="H15" s="363">
        <v>472</v>
      </c>
      <c r="I15" s="363">
        <v>157</v>
      </c>
      <c r="J15" s="113">
        <v>117680</v>
      </c>
      <c r="K15" s="275">
        <v>2.2400000000000002</v>
      </c>
    </row>
    <row r="16" spans="1:14" ht="21.95" customHeight="1" x14ac:dyDescent="0.15">
      <c r="J16" s="66"/>
    </row>
    <row r="17" spans="1:65" ht="21.95" customHeight="1" x14ac:dyDescent="0.15"/>
    <row r="18" spans="1:65" ht="21.95" customHeight="1" x14ac:dyDescent="0.15">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row>
    <row r="19" spans="1:65" ht="21.95" customHeight="1" x14ac:dyDescent="0.15"/>
    <row r="20" spans="1:65" ht="21.95" customHeight="1" x14ac:dyDescent="0.15"/>
    <row r="21" spans="1:65" ht="21.95" customHeight="1" x14ac:dyDescent="0.15"/>
    <row r="22" spans="1:65" ht="21.95" customHeight="1" x14ac:dyDescent="0.15"/>
  </sheetData>
  <mergeCells count="5">
    <mergeCell ref="A2:K2"/>
    <mergeCell ref="A5:A6"/>
    <mergeCell ref="B5:I5"/>
    <mergeCell ref="J5:J6"/>
    <mergeCell ref="K5:K6"/>
  </mergeCells>
  <phoneticPr fontId="2"/>
  <pageMargins left="0.78740157480314965" right="0.78740157480314965" top="0.98425196850393704" bottom="0.98425196850393704" header="0.51181102362204722" footer="0.51181102362204722"/>
  <pageSetup paperSize="9" scale="85"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22"/>
  <sheetViews>
    <sheetView view="pageBreakPreview" zoomScaleNormal="100" zoomScaleSheetLayoutView="100" workbookViewId="0"/>
  </sheetViews>
  <sheetFormatPr defaultRowHeight="13.5" x14ac:dyDescent="0.15"/>
  <cols>
    <col min="1" max="1" width="22.125" style="45" customWidth="1"/>
    <col min="2" max="2" width="9.125" style="45" customWidth="1"/>
    <col min="3" max="6" width="10.625" style="45" customWidth="1"/>
    <col min="7" max="7" width="9.125" style="45" customWidth="1"/>
    <col min="8" max="11" width="10.625" style="45" customWidth="1"/>
    <col min="12" max="16384" width="9" style="45"/>
  </cols>
  <sheetData>
    <row r="1" spans="1:14" ht="16.5" customHeight="1" x14ac:dyDescent="0.15"/>
    <row r="2" spans="1:14" ht="16.5" customHeight="1" x14ac:dyDescent="0.15">
      <c r="A2" s="397" t="s">
        <v>521</v>
      </c>
      <c r="B2" s="397"/>
      <c r="C2" s="397"/>
      <c r="D2" s="397"/>
      <c r="E2" s="397"/>
      <c r="F2" s="397"/>
      <c r="G2" s="397"/>
      <c r="H2" s="397"/>
      <c r="I2" s="397"/>
      <c r="J2" s="397"/>
      <c r="K2" s="397"/>
    </row>
    <row r="3" spans="1:14" ht="16.5" customHeight="1" x14ac:dyDescent="0.15"/>
    <row r="4" spans="1:14" ht="16.5" customHeight="1" x14ac:dyDescent="0.15">
      <c r="H4" s="45" t="s">
        <v>3</v>
      </c>
      <c r="K4" s="25" t="s">
        <v>506</v>
      </c>
      <c r="N4" s="66"/>
    </row>
    <row r="5" spans="1:14" ht="16.5" customHeight="1" x14ac:dyDescent="0.15">
      <c r="A5" s="400" t="s">
        <v>78</v>
      </c>
      <c r="B5" s="414" t="s">
        <v>430</v>
      </c>
      <c r="C5" s="415"/>
      <c r="D5" s="415"/>
      <c r="E5" s="415"/>
      <c r="F5" s="416"/>
      <c r="G5" s="402" t="s">
        <v>431</v>
      </c>
      <c r="H5" s="417"/>
      <c r="I5" s="417"/>
      <c r="J5" s="417"/>
      <c r="K5" s="418"/>
      <c r="L5" s="138"/>
    </row>
    <row r="6" spans="1:14" ht="48" customHeight="1" x14ac:dyDescent="0.15">
      <c r="A6" s="409"/>
      <c r="B6" s="14" t="s">
        <v>79</v>
      </c>
      <c r="C6" s="2" t="s">
        <v>454</v>
      </c>
      <c r="D6" s="2" t="s">
        <v>455</v>
      </c>
      <c r="E6" s="2" t="s">
        <v>456</v>
      </c>
      <c r="F6" s="2" t="s">
        <v>457</v>
      </c>
      <c r="G6" s="29" t="s">
        <v>79</v>
      </c>
      <c r="H6" s="15" t="s">
        <v>454</v>
      </c>
      <c r="I6" s="15" t="s">
        <v>455</v>
      </c>
      <c r="J6" s="15" t="s">
        <v>458</v>
      </c>
      <c r="K6" s="15" t="s">
        <v>457</v>
      </c>
      <c r="L6" s="138"/>
    </row>
    <row r="7" spans="1:14" ht="16.5" customHeight="1" x14ac:dyDescent="0.15">
      <c r="A7" s="139" t="s">
        <v>80</v>
      </c>
      <c r="B7" s="266">
        <f>SUM(B9:B14)</f>
        <v>44</v>
      </c>
      <c r="C7" s="267">
        <f t="shared" ref="C7:K7" si="0">SUM(C9:C14)</f>
        <v>6</v>
      </c>
      <c r="D7" s="267">
        <f t="shared" si="0"/>
        <v>20</v>
      </c>
      <c r="E7" s="267">
        <f t="shared" si="0"/>
        <v>8</v>
      </c>
      <c r="F7" s="267">
        <f>SUM(F9:F14)</f>
        <v>10</v>
      </c>
      <c r="G7" s="266">
        <f>SUM(G9:G14)</f>
        <v>1687</v>
      </c>
      <c r="H7" s="267">
        <f t="shared" si="0"/>
        <v>17</v>
      </c>
      <c r="I7" s="267">
        <f t="shared" si="0"/>
        <v>359</v>
      </c>
      <c r="J7" s="267">
        <f t="shared" si="0"/>
        <v>307</v>
      </c>
      <c r="K7" s="268">
        <f t="shared" si="0"/>
        <v>1004</v>
      </c>
      <c r="L7" s="138"/>
    </row>
    <row r="8" spans="1:14" ht="16.5" customHeight="1" x14ac:dyDescent="0.15">
      <c r="A8" s="140"/>
      <c r="B8" s="144"/>
      <c r="C8" s="44"/>
      <c r="D8" s="44"/>
      <c r="E8" s="44"/>
      <c r="F8" s="44"/>
      <c r="G8" s="144"/>
      <c r="H8" s="44"/>
      <c r="I8" s="44"/>
      <c r="J8" s="44"/>
      <c r="K8" s="146"/>
      <c r="L8" s="138"/>
    </row>
    <row r="9" spans="1:14" ht="16.5" customHeight="1" x14ac:dyDescent="0.15">
      <c r="A9" s="140" t="s">
        <v>81</v>
      </c>
      <c r="B9" s="269">
        <f t="shared" ref="B9:B14" si="1">SUM(C9:F9)</f>
        <v>3</v>
      </c>
      <c r="C9" s="35" t="s">
        <v>275</v>
      </c>
      <c r="D9" s="386">
        <v>2</v>
      </c>
      <c r="E9" s="386">
        <v>1</v>
      </c>
      <c r="F9" s="35" t="s">
        <v>275</v>
      </c>
      <c r="G9" s="269">
        <f t="shared" ref="G9:G14" si="2">SUM(H9:K9)</f>
        <v>82</v>
      </c>
      <c r="H9" s="35" t="s">
        <v>275</v>
      </c>
      <c r="I9" s="386">
        <v>33</v>
      </c>
      <c r="J9" s="386">
        <v>49</v>
      </c>
      <c r="K9" s="36" t="s">
        <v>275</v>
      </c>
      <c r="L9" s="138"/>
    </row>
    <row r="10" spans="1:14" ht="16.5" customHeight="1" x14ac:dyDescent="0.15">
      <c r="A10" s="140" t="s">
        <v>82</v>
      </c>
      <c r="B10" s="269">
        <f t="shared" si="1"/>
        <v>3</v>
      </c>
      <c r="C10" s="35" t="s">
        <v>275</v>
      </c>
      <c r="D10" s="35" t="s">
        <v>275</v>
      </c>
      <c r="E10" s="35" t="s">
        <v>275</v>
      </c>
      <c r="F10" s="386">
        <v>3</v>
      </c>
      <c r="G10" s="269">
        <f t="shared" si="2"/>
        <v>477</v>
      </c>
      <c r="H10" s="35" t="s">
        <v>275</v>
      </c>
      <c r="I10" s="35" t="s">
        <v>275</v>
      </c>
      <c r="J10" s="35" t="s">
        <v>275</v>
      </c>
      <c r="K10" s="388">
        <v>477</v>
      </c>
      <c r="L10" s="138"/>
    </row>
    <row r="11" spans="1:14" ht="16.5" customHeight="1" x14ac:dyDescent="0.15">
      <c r="A11" s="140" t="s">
        <v>83</v>
      </c>
      <c r="B11" s="269">
        <f t="shared" si="1"/>
        <v>37</v>
      </c>
      <c r="C11" s="386">
        <v>5</v>
      </c>
      <c r="D11" s="386">
        <v>18</v>
      </c>
      <c r="E11" s="386">
        <v>7</v>
      </c>
      <c r="F11" s="386">
        <v>7</v>
      </c>
      <c r="G11" s="269">
        <f t="shared" si="2"/>
        <v>1127</v>
      </c>
      <c r="H11" s="386">
        <v>16</v>
      </c>
      <c r="I11" s="386">
        <v>326</v>
      </c>
      <c r="J11" s="386">
        <v>258</v>
      </c>
      <c r="K11" s="388">
        <v>527</v>
      </c>
      <c r="L11" s="138"/>
    </row>
    <row r="12" spans="1:14" ht="16.5" customHeight="1" x14ac:dyDescent="0.15">
      <c r="A12" s="140" t="s">
        <v>84</v>
      </c>
      <c r="B12" s="269" t="s">
        <v>275</v>
      </c>
      <c r="C12" s="35" t="s">
        <v>275</v>
      </c>
      <c r="D12" s="35" t="s">
        <v>275</v>
      </c>
      <c r="E12" s="35" t="s">
        <v>275</v>
      </c>
      <c r="F12" s="35" t="s">
        <v>275</v>
      </c>
      <c r="G12" s="269" t="s">
        <v>275</v>
      </c>
      <c r="H12" s="35" t="s">
        <v>275</v>
      </c>
      <c r="I12" s="35" t="s">
        <v>275</v>
      </c>
      <c r="J12" s="35" t="s">
        <v>275</v>
      </c>
      <c r="K12" s="36" t="s">
        <v>275</v>
      </c>
      <c r="L12" s="138"/>
    </row>
    <row r="13" spans="1:14" ht="16.5" customHeight="1" x14ac:dyDescent="0.15">
      <c r="A13" s="140" t="s">
        <v>85</v>
      </c>
      <c r="B13" s="269" t="s">
        <v>275</v>
      </c>
      <c r="C13" s="35" t="s">
        <v>275</v>
      </c>
      <c r="D13" s="35" t="s">
        <v>275</v>
      </c>
      <c r="E13" s="35" t="s">
        <v>275</v>
      </c>
      <c r="F13" s="35" t="s">
        <v>275</v>
      </c>
      <c r="G13" s="269" t="s">
        <v>275</v>
      </c>
      <c r="H13" s="35" t="s">
        <v>275</v>
      </c>
      <c r="I13" s="35" t="s">
        <v>275</v>
      </c>
      <c r="J13" s="35" t="s">
        <v>275</v>
      </c>
      <c r="K13" s="36" t="s">
        <v>275</v>
      </c>
      <c r="L13" s="138"/>
    </row>
    <row r="14" spans="1:14" ht="16.5" customHeight="1" x14ac:dyDescent="0.15">
      <c r="A14" s="43" t="s">
        <v>86</v>
      </c>
      <c r="B14" s="270">
        <f t="shared" si="1"/>
        <v>1</v>
      </c>
      <c r="C14" s="387">
        <v>1</v>
      </c>
      <c r="D14" s="37" t="s">
        <v>275</v>
      </c>
      <c r="E14" s="37" t="s">
        <v>275</v>
      </c>
      <c r="F14" s="37" t="s">
        <v>275</v>
      </c>
      <c r="G14" s="270">
        <f t="shared" si="2"/>
        <v>1</v>
      </c>
      <c r="H14" s="387">
        <v>1</v>
      </c>
      <c r="I14" s="37" t="s">
        <v>275</v>
      </c>
      <c r="J14" s="37" t="s">
        <v>275</v>
      </c>
      <c r="K14" s="38" t="s">
        <v>275</v>
      </c>
      <c r="L14" s="138"/>
    </row>
    <row r="15" spans="1:14" ht="18" customHeight="1" x14ac:dyDescent="0.15">
      <c r="I15" s="25"/>
    </row>
    <row r="16" spans="1:14" ht="18" customHeight="1" x14ac:dyDescent="0.15"/>
    <row r="17" ht="18" customHeight="1" x14ac:dyDescent="0.15"/>
    <row r="18" ht="18" customHeight="1" x14ac:dyDescent="0.15"/>
    <row r="19" ht="18" customHeight="1" x14ac:dyDescent="0.15"/>
    <row r="20" ht="18" customHeight="1" x14ac:dyDescent="0.15"/>
    <row r="21" ht="18" customHeight="1" x14ac:dyDescent="0.15"/>
    <row r="22" ht="18" customHeight="1" x14ac:dyDescent="0.15"/>
  </sheetData>
  <mergeCells count="4">
    <mergeCell ref="A5:A6"/>
    <mergeCell ref="B5:F5"/>
    <mergeCell ref="G5:K5"/>
    <mergeCell ref="A2:K2"/>
  </mergeCells>
  <phoneticPr fontId="2"/>
  <pageMargins left="0.78740157480314965" right="0.19685039370078741" top="0.98425196850393704" bottom="0.98425196850393704" header="0.51181102362204722" footer="0.51181102362204722"/>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36"/>
  <sheetViews>
    <sheetView view="pageBreakPreview" zoomScale="40" zoomScaleNormal="100" zoomScaleSheetLayoutView="40" workbookViewId="0"/>
  </sheetViews>
  <sheetFormatPr defaultRowHeight="13.5" x14ac:dyDescent="0.15"/>
  <cols>
    <col min="1" max="1" width="3.625" customWidth="1"/>
    <col min="2" max="2" width="26.125" customWidth="1"/>
    <col min="3" max="7" width="15.625" customWidth="1"/>
    <col min="8" max="17" width="9.625" customWidth="1"/>
    <col min="18" max="18" width="3.625" customWidth="1"/>
    <col min="19" max="19" width="26.125" customWidth="1"/>
  </cols>
  <sheetData>
    <row r="1" spans="1:19" s="45" customFormat="1" ht="16.5" customHeight="1" x14ac:dyDescent="0.15">
      <c r="B1" s="59"/>
      <c r="C1" s="59"/>
      <c r="D1" s="59"/>
      <c r="E1" s="59"/>
      <c r="F1" s="59"/>
      <c r="G1" s="59"/>
      <c r="H1" s="59"/>
      <c r="I1" s="59"/>
      <c r="J1" s="59"/>
      <c r="K1" s="59"/>
      <c r="L1" s="59"/>
      <c r="M1" s="59"/>
      <c r="N1" s="59"/>
      <c r="O1" s="59"/>
      <c r="P1" s="59"/>
      <c r="Q1" s="59"/>
      <c r="S1" s="59"/>
    </row>
    <row r="2" spans="1:19" s="45" customFormat="1" ht="16.5" customHeight="1" x14ac:dyDescent="0.15">
      <c r="A2" s="397" t="s">
        <v>316</v>
      </c>
      <c r="B2" s="397"/>
      <c r="C2" s="397"/>
      <c r="D2" s="397"/>
      <c r="E2" s="397"/>
      <c r="F2" s="397"/>
      <c r="G2" s="397"/>
      <c r="H2" s="397" t="s">
        <v>452</v>
      </c>
      <c r="I2" s="397"/>
      <c r="J2" s="397"/>
      <c r="K2" s="397"/>
      <c r="L2" s="397"/>
      <c r="M2" s="397"/>
      <c r="N2" s="397"/>
      <c r="O2" s="397"/>
      <c r="P2" s="397"/>
      <c r="Q2" s="397"/>
      <c r="R2" s="397"/>
      <c r="S2" s="397"/>
    </row>
    <row r="3" spans="1:19" s="45" customFormat="1" ht="16.5" customHeight="1" x14ac:dyDescent="0.15"/>
    <row r="4" spans="1:19" s="45" customFormat="1" ht="16.5" customHeight="1" x14ac:dyDescent="0.15">
      <c r="A4" s="427" t="s">
        <v>143</v>
      </c>
      <c r="B4" s="427"/>
      <c r="G4" s="25" t="s">
        <v>506</v>
      </c>
      <c r="H4" s="427" t="s">
        <v>143</v>
      </c>
      <c r="I4" s="427"/>
      <c r="O4" s="88"/>
      <c r="P4" s="88"/>
      <c r="Q4" s="114"/>
      <c r="S4" s="25" t="s">
        <v>506</v>
      </c>
    </row>
    <row r="5" spans="1:19" s="45" customFormat="1" ht="16.5" customHeight="1" x14ac:dyDescent="0.15">
      <c r="A5" s="414" t="s">
        <v>144</v>
      </c>
      <c r="B5" s="416"/>
      <c r="C5" s="401" t="s">
        <v>145</v>
      </c>
      <c r="D5" s="402"/>
      <c r="E5" s="402"/>
      <c r="F5" s="402"/>
      <c r="G5" s="403"/>
      <c r="H5" s="401" t="s">
        <v>146</v>
      </c>
      <c r="I5" s="402"/>
      <c r="J5" s="402"/>
      <c r="K5" s="402"/>
      <c r="L5" s="403"/>
      <c r="M5" s="401" t="s">
        <v>147</v>
      </c>
      <c r="N5" s="402"/>
      <c r="O5" s="402"/>
      <c r="P5" s="402"/>
      <c r="Q5" s="403"/>
      <c r="R5" s="414" t="s">
        <v>144</v>
      </c>
      <c r="S5" s="416"/>
    </row>
    <row r="6" spans="1:19" s="45" customFormat="1" ht="16.5" customHeight="1" x14ac:dyDescent="0.15">
      <c r="A6" s="425"/>
      <c r="B6" s="426"/>
      <c r="C6" s="21" t="s">
        <v>436</v>
      </c>
      <c r="D6" s="22" t="s">
        <v>148</v>
      </c>
      <c r="E6" s="11" t="s">
        <v>149</v>
      </c>
      <c r="F6" s="22" t="s">
        <v>150</v>
      </c>
      <c r="G6" s="276" t="s">
        <v>453</v>
      </c>
      <c r="H6" s="21" t="s">
        <v>436</v>
      </c>
      <c r="I6" s="22" t="s">
        <v>152</v>
      </c>
      <c r="J6" s="22" t="s">
        <v>153</v>
      </c>
      <c r="K6" s="22" t="s">
        <v>150</v>
      </c>
      <c r="L6" s="24" t="s">
        <v>151</v>
      </c>
      <c r="M6" s="21" t="s">
        <v>436</v>
      </c>
      <c r="N6" s="22" t="s">
        <v>154</v>
      </c>
      <c r="O6" s="22" t="s">
        <v>155</v>
      </c>
      <c r="P6" s="22" t="s">
        <v>150</v>
      </c>
      <c r="Q6" s="24" t="s">
        <v>151</v>
      </c>
      <c r="R6" s="425"/>
      <c r="S6" s="426"/>
    </row>
    <row r="7" spans="1:19" s="45" customFormat="1" ht="16.5" customHeight="1" x14ac:dyDescent="0.15">
      <c r="A7" s="423" t="s">
        <v>156</v>
      </c>
      <c r="B7" s="424"/>
      <c r="C7" s="141">
        <f t="shared" ref="C7:Q7" si="0">SUM(C9,C14,C19,C34)</f>
        <v>50104</v>
      </c>
      <c r="D7" s="142">
        <f t="shared" si="0"/>
        <v>42708</v>
      </c>
      <c r="E7" s="142">
        <f t="shared" si="0"/>
        <v>2616</v>
      </c>
      <c r="F7" s="142">
        <f t="shared" si="0"/>
        <v>3960</v>
      </c>
      <c r="G7" s="143">
        <f t="shared" si="0"/>
        <v>820</v>
      </c>
      <c r="H7" s="141">
        <f>SUM(H9,H14,H19,H34)</f>
        <v>27356</v>
      </c>
      <c r="I7" s="142">
        <f>SUM(I9,I14,I19,I34)</f>
        <v>22092</v>
      </c>
      <c r="J7" s="142">
        <f>SUM(J9,J14,J19,J34)</f>
        <v>2023</v>
      </c>
      <c r="K7" s="142">
        <f t="shared" si="0"/>
        <v>3074</v>
      </c>
      <c r="L7" s="142">
        <f t="shared" si="0"/>
        <v>167</v>
      </c>
      <c r="M7" s="142">
        <f t="shared" si="0"/>
        <v>22748</v>
      </c>
      <c r="N7" s="142">
        <f t="shared" si="0"/>
        <v>20616</v>
      </c>
      <c r="O7" s="142">
        <f t="shared" si="0"/>
        <v>593</v>
      </c>
      <c r="P7" s="142">
        <f t="shared" si="0"/>
        <v>886</v>
      </c>
      <c r="Q7" s="142">
        <f t="shared" si="0"/>
        <v>653</v>
      </c>
      <c r="R7" s="423" t="s">
        <v>156</v>
      </c>
      <c r="S7" s="424"/>
    </row>
    <row r="8" spans="1:19" s="45" customFormat="1" ht="16.5" customHeight="1" x14ac:dyDescent="0.15">
      <c r="A8" s="138"/>
      <c r="B8" s="67"/>
      <c r="C8" s="144"/>
      <c r="D8" s="44"/>
      <c r="E8" s="44"/>
      <c r="F8" s="44"/>
      <c r="G8" s="146"/>
      <c r="H8" s="144"/>
      <c r="I8" s="145"/>
      <c r="J8" s="44"/>
      <c r="K8" s="44"/>
      <c r="L8" s="44"/>
      <c r="M8" s="145"/>
      <c r="N8" s="44"/>
      <c r="O8" s="44"/>
      <c r="P8" s="44"/>
      <c r="Q8" s="146"/>
      <c r="R8" s="138"/>
      <c r="S8" s="67"/>
    </row>
    <row r="9" spans="1:19" s="45" customFormat="1" ht="16.5" customHeight="1" x14ac:dyDescent="0.15">
      <c r="A9" s="419" t="s">
        <v>157</v>
      </c>
      <c r="B9" s="420"/>
      <c r="C9" s="144">
        <f t="shared" ref="C9:C33" si="1">SUM(D9:G9)</f>
        <v>117</v>
      </c>
      <c r="D9" s="145">
        <f>SUM(I9,N9)</f>
        <v>54</v>
      </c>
      <c r="E9" s="145">
        <f t="shared" ref="E9:G24" si="2">SUM(J9,O9)</f>
        <v>7</v>
      </c>
      <c r="F9" s="145">
        <f t="shared" si="2"/>
        <v>42</v>
      </c>
      <c r="G9" s="148">
        <f t="shared" si="2"/>
        <v>14</v>
      </c>
      <c r="H9" s="144">
        <f t="shared" ref="H9:H34" si="3">SUM(I9:L9)</f>
        <v>81</v>
      </c>
      <c r="I9" s="145">
        <f>SUM(I10:I12)</f>
        <v>35</v>
      </c>
      <c r="J9" s="145">
        <f>SUM(J10:J12)</f>
        <v>6</v>
      </c>
      <c r="K9" s="145">
        <f>SUM(K10:K12)</f>
        <v>38</v>
      </c>
      <c r="L9" s="145">
        <f>SUM(L10:L12)</f>
        <v>2</v>
      </c>
      <c r="M9" s="145">
        <f t="shared" ref="M9:M34" si="4">SUM(N9:Q9)</f>
        <v>36</v>
      </c>
      <c r="N9" s="145">
        <f>SUM(N10:N12)</f>
        <v>19</v>
      </c>
      <c r="O9" s="145">
        <f>SUM(O10:O12)</f>
        <v>1</v>
      </c>
      <c r="P9" s="145">
        <f>SUM(P10:P12)</f>
        <v>4</v>
      </c>
      <c r="Q9" s="145">
        <f>SUM(Q10:Q12)</f>
        <v>12</v>
      </c>
      <c r="R9" s="419" t="s">
        <v>157</v>
      </c>
      <c r="S9" s="420"/>
    </row>
    <row r="10" spans="1:19" s="45" customFormat="1" ht="16.5" customHeight="1" x14ac:dyDescent="0.15">
      <c r="A10" s="138"/>
      <c r="B10" s="147" t="s">
        <v>158</v>
      </c>
      <c r="C10" s="144">
        <f t="shared" si="1"/>
        <v>112</v>
      </c>
      <c r="D10" s="145">
        <f>SUM(I10,N10)</f>
        <v>50</v>
      </c>
      <c r="E10" s="145">
        <f t="shared" si="2"/>
        <v>6</v>
      </c>
      <c r="F10" s="145">
        <f t="shared" si="2"/>
        <v>42</v>
      </c>
      <c r="G10" s="148">
        <f t="shared" si="2"/>
        <v>14</v>
      </c>
      <c r="H10" s="144">
        <f t="shared" si="3"/>
        <v>78</v>
      </c>
      <c r="I10" s="162">
        <v>33</v>
      </c>
      <c r="J10" s="44">
        <v>5</v>
      </c>
      <c r="K10" s="44">
        <v>38</v>
      </c>
      <c r="L10" s="44">
        <v>2</v>
      </c>
      <c r="M10" s="145">
        <f t="shared" si="4"/>
        <v>34</v>
      </c>
      <c r="N10" s="44">
        <v>17</v>
      </c>
      <c r="O10" s="44">
        <v>1</v>
      </c>
      <c r="P10" s="44">
        <v>4</v>
      </c>
      <c r="Q10" s="146">
        <v>12</v>
      </c>
      <c r="R10" s="138"/>
      <c r="S10" s="147" t="s">
        <v>158</v>
      </c>
    </row>
    <row r="11" spans="1:19" s="45" customFormat="1" ht="16.5" customHeight="1" x14ac:dyDescent="0.15">
      <c r="A11" s="138"/>
      <c r="B11" s="147" t="s">
        <v>159</v>
      </c>
      <c r="C11" s="144" t="s">
        <v>16</v>
      </c>
      <c r="D11" s="145" t="s">
        <v>16</v>
      </c>
      <c r="E11" s="145" t="s">
        <v>16</v>
      </c>
      <c r="F11" s="145" t="s">
        <v>16</v>
      </c>
      <c r="G11" s="148" t="s">
        <v>16</v>
      </c>
      <c r="H11" s="144" t="s">
        <v>16</v>
      </c>
      <c r="I11" s="44" t="s">
        <v>16</v>
      </c>
      <c r="J11" s="44" t="s">
        <v>16</v>
      </c>
      <c r="K11" s="44" t="s">
        <v>16</v>
      </c>
      <c r="L11" s="44" t="s">
        <v>16</v>
      </c>
      <c r="M11" s="145" t="s">
        <v>16</v>
      </c>
      <c r="N11" s="44" t="s">
        <v>16</v>
      </c>
      <c r="O11" s="44" t="s">
        <v>16</v>
      </c>
      <c r="P11" s="44" t="s">
        <v>16</v>
      </c>
      <c r="Q11" s="146" t="s">
        <v>16</v>
      </c>
      <c r="R11" s="138"/>
      <c r="S11" s="147" t="s">
        <v>159</v>
      </c>
    </row>
    <row r="12" spans="1:19" s="45" customFormat="1" ht="16.5" customHeight="1" x14ac:dyDescent="0.15">
      <c r="A12" s="138"/>
      <c r="B12" s="147" t="s">
        <v>160</v>
      </c>
      <c r="C12" s="144">
        <f>SUM(D12:G12)</f>
        <v>5</v>
      </c>
      <c r="D12" s="145">
        <f>SUM(I12,N12)</f>
        <v>4</v>
      </c>
      <c r="E12" s="145">
        <f t="shared" si="2"/>
        <v>1</v>
      </c>
      <c r="F12" s="145" t="s">
        <v>16</v>
      </c>
      <c r="G12" s="148" t="s">
        <v>16</v>
      </c>
      <c r="H12" s="144">
        <f>SUM(I12:L12)</f>
        <v>3</v>
      </c>
      <c r="I12" s="44">
        <v>2</v>
      </c>
      <c r="J12" s="44">
        <v>1</v>
      </c>
      <c r="K12" s="44" t="s">
        <v>16</v>
      </c>
      <c r="L12" s="44" t="s">
        <v>16</v>
      </c>
      <c r="M12" s="145">
        <f t="shared" si="4"/>
        <v>2</v>
      </c>
      <c r="N12" s="44">
        <v>2</v>
      </c>
      <c r="O12" s="44" t="s">
        <v>16</v>
      </c>
      <c r="P12" s="44" t="s">
        <v>16</v>
      </c>
      <c r="Q12" s="146" t="s">
        <v>16</v>
      </c>
      <c r="R12" s="138"/>
      <c r="S12" s="147" t="s">
        <v>160</v>
      </c>
    </row>
    <row r="13" spans="1:19" s="45" customFormat="1" ht="16.5" customHeight="1" x14ac:dyDescent="0.15">
      <c r="A13" s="138"/>
      <c r="B13" s="147"/>
      <c r="C13" s="144"/>
      <c r="D13" s="145"/>
      <c r="E13" s="145"/>
      <c r="F13" s="145"/>
      <c r="G13" s="148"/>
      <c r="H13" s="144"/>
      <c r="I13" s="145"/>
      <c r="J13" s="44"/>
      <c r="K13" s="44"/>
      <c r="L13" s="44"/>
      <c r="M13" s="145"/>
      <c r="N13" s="44"/>
      <c r="O13" s="44"/>
      <c r="P13" s="44"/>
      <c r="Q13" s="146"/>
      <c r="R13" s="138"/>
      <c r="S13" s="147"/>
    </row>
    <row r="14" spans="1:19" s="45" customFormat="1" ht="16.5" customHeight="1" x14ac:dyDescent="0.15">
      <c r="A14" s="419" t="s">
        <v>161</v>
      </c>
      <c r="B14" s="420"/>
      <c r="C14" s="144">
        <f t="shared" si="1"/>
        <v>14260</v>
      </c>
      <c r="D14" s="145">
        <f>SUM(I14,N14)</f>
        <v>11580</v>
      </c>
      <c r="E14" s="145">
        <f>SUM(J14,O14)</f>
        <v>1172</v>
      </c>
      <c r="F14" s="145">
        <f t="shared" si="2"/>
        <v>1259</v>
      </c>
      <c r="G14" s="148">
        <f t="shared" si="2"/>
        <v>249</v>
      </c>
      <c r="H14" s="144">
        <f t="shared" si="3"/>
        <v>10160</v>
      </c>
      <c r="I14" s="145">
        <f>SUM(I15:I17)</f>
        <v>7908</v>
      </c>
      <c r="J14" s="145">
        <f>SUM(J15:J17)</f>
        <v>966</v>
      </c>
      <c r="K14" s="145">
        <f>SUM(K15:K17)</f>
        <v>1214</v>
      </c>
      <c r="L14" s="145">
        <f>SUM(L15:L17)</f>
        <v>72</v>
      </c>
      <c r="M14" s="145">
        <f t="shared" si="4"/>
        <v>4100</v>
      </c>
      <c r="N14" s="145">
        <f>SUM(N15:N17)</f>
        <v>3672</v>
      </c>
      <c r="O14" s="145">
        <f>SUM(O15:O17)</f>
        <v>206</v>
      </c>
      <c r="P14" s="145">
        <f>SUM(P15:P17)</f>
        <v>45</v>
      </c>
      <c r="Q14" s="145">
        <f>SUM(Q15:Q17)</f>
        <v>177</v>
      </c>
      <c r="R14" s="419" t="s">
        <v>161</v>
      </c>
      <c r="S14" s="420"/>
    </row>
    <row r="15" spans="1:19" s="45" customFormat="1" ht="16.5" customHeight="1" x14ac:dyDescent="0.15">
      <c r="A15" s="138"/>
      <c r="B15" s="147" t="s">
        <v>162</v>
      </c>
      <c r="C15" s="144">
        <f t="shared" si="1"/>
        <v>2</v>
      </c>
      <c r="D15" s="145">
        <f>SUM(I15,N15)</f>
        <v>1</v>
      </c>
      <c r="E15" s="145" t="s">
        <v>16</v>
      </c>
      <c r="F15" s="145">
        <f t="shared" si="2"/>
        <v>1</v>
      </c>
      <c r="G15" s="148" t="s">
        <v>16</v>
      </c>
      <c r="H15" s="144">
        <f t="shared" si="3"/>
        <v>1</v>
      </c>
      <c r="I15" s="44" t="s">
        <v>16</v>
      </c>
      <c r="J15" s="44" t="s">
        <v>16</v>
      </c>
      <c r="K15" s="44">
        <v>1</v>
      </c>
      <c r="L15" s="44" t="s">
        <v>16</v>
      </c>
      <c r="M15" s="145">
        <f t="shared" si="4"/>
        <v>1</v>
      </c>
      <c r="N15" s="44">
        <v>1</v>
      </c>
      <c r="O15" s="44" t="s">
        <v>16</v>
      </c>
      <c r="P15" s="44" t="s">
        <v>16</v>
      </c>
      <c r="Q15" s="146" t="s">
        <v>16</v>
      </c>
      <c r="R15" s="138"/>
      <c r="S15" s="147" t="s">
        <v>162</v>
      </c>
    </row>
    <row r="16" spans="1:19" s="45" customFormat="1" ht="16.5" customHeight="1" x14ac:dyDescent="0.15">
      <c r="A16" s="138"/>
      <c r="B16" s="147" t="s">
        <v>163</v>
      </c>
      <c r="C16" s="144">
        <f t="shared" si="1"/>
        <v>3965</v>
      </c>
      <c r="D16" s="145">
        <f>SUM(I16,N16)</f>
        <v>2272</v>
      </c>
      <c r="E16" s="145">
        <f t="shared" si="2"/>
        <v>558</v>
      </c>
      <c r="F16" s="145">
        <f t="shared" si="2"/>
        <v>998</v>
      </c>
      <c r="G16" s="148">
        <f t="shared" si="2"/>
        <v>137</v>
      </c>
      <c r="H16" s="144">
        <f t="shared" si="3"/>
        <v>3312</v>
      </c>
      <c r="I16" s="162">
        <v>1820</v>
      </c>
      <c r="J16" s="44">
        <v>470</v>
      </c>
      <c r="K16" s="44">
        <v>984</v>
      </c>
      <c r="L16" s="44">
        <v>38</v>
      </c>
      <c r="M16" s="145">
        <f t="shared" si="4"/>
        <v>653</v>
      </c>
      <c r="N16" s="44">
        <v>452</v>
      </c>
      <c r="O16" s="44">
        <v>88</v>
      </c>
      <c r="P16" s="44">
        <v>14</v>
      </c>
      <c r="Q16" s="146">
        <v>99</v>
      </c>
      <c r="R16" s="138"/>
      <c r="S16" s="147" t="s">
        <v>163</v>
      </c>
    </row>
    <row r="17" spans="1:20" s="45" customFormat="1" ht="16.5" customHeight="1" x14ac:dyDescent="0.15">
      <c r="A17" s="138"/>
      <c r="B17" s="147" t="s">
        <v>164</v>
      </c>
      <c r="C17" s="144">
        <f t="shared" si="1"/>
        <v>10293</v>
      </c>
      <c r="D17" s="145">
        <f>SUM(I17,N17)</f>
        <v>9307</v>
      </c>
      <c r="E17" s="145">
        <f t="shared" si="2"/>
        <v>614</v>
      </c>
      <c r="F17" s="145">
        <f t="shared" si="2"/>
        <v>260</v>
      </c>
      <c r="G17" s="148">
        <f t="shared" si="2"/>
        <v>112</v>
      </c>
      <c r="H17" s="144">
        <f t="shared" si="3"/>
        <v>6847</v>
      </c>
      <c r="I17" s="162">
        <v>6088</v>
      </c>
      <c r="J17" s="44">
        <v>496</v>
      </c>
      <c r="K17" s="44">
        <v>229</v>
      </c>
      <c r="L17" s="44">
        <v>34</v>
      </c>
      <c r="M17" s="145">
        <f t="shared" si="4"/>
        <v>3446</v>
      </c>
      <c r="N17" s="44">
        <v>3219</v>
      </c>
      <c r="O17" s="44">
        <v>118</v>
      </c>
      <c r="P17" s="44">
        <v>31</v>
      </c>
      <c r="Q17" s="146">
        <v>78</v>
      </c>
      <c r="R17" s="138"/>
      <c r="S17" s="147" t="s">
        <v>164</v>
      </c>
      <c r="T17" s="44"/>
    </row>
    <row r="18" spans="1:20" s="45" customFormat="1" ht="16.5" customHeight="1" x14ac:dyDescent="0.15">
      <c r="A18" s="138"/>
      <c r="B18" s="147"/>
      <c r="C18" s="144"/>
      <c r="D18" s="145"/>
      <c r="E18" s="145"/>
      <c r="F18" s="145"/>
      <c r="G18" s="148"/>
      <c r="H18" s="144"/>
      <c r="I18" s="145"/>
      <c r="J18" s="44"/>
      <c r="K18" s="44"/>
      <c r="L18" s="44" t="s">
        <v>16</v>
      </c>
      <c r="M18" s="145"/>
      <c r="N18" s="44"/>
      <c r="O18" s="44"/>
      <c r="P18" s="44"/>
      <c r="Q18" s="146"/>
      <c r="R18" s="138"/>
      <c r="S18" s="147"/>
      <c r="T18" s="44"/>
    </row>
    <row r="19" spans="1:20" s="45" customFormat="1" ht="16.5" customHeight="1" x14ac:dyDescent="0.15">
      <c r="A19" s="419" t="s">
        <v>165</v>
      </c>
      <c r="B19" s="420"/>
      <c r="C19" s="144">
        <f t="shared" si="1"/>
        <v>34374</v>
      </c>
      <c r="D19" s="145">
        <f t="shared" ref="D19:D34" si="5">SUM(I19,N19)</f>
        <v>30026</v>
      </c>
      <c r="E19" s="145">
        <f t="shared" si="2"/>
        <v>1408</v>
      </c>
      <c r="F19" s="145">
        <f t="shared" si="2"/>
        <v>2424</v>
      </c>
      <c r="G19" s="148">
        <f t="shared" si="2"/>
        <v>516</v>
      </c>
      <c r="H19" s="144">
        <f t="shared" si="3"/>
        <v>16462</v>
      </c>
      <c r="I19" s="145">
        <f>SUM(I20:I33)</f>
        <v>13673</v>
      </c>
      <c r="J19" s="145">
        <f>SUM(J20:J33)</f>
        <v>1033</v>
      </c>
      <c r="K19" s="145">
        <f>SUM(K20:K33)</f>
        <v>1669</v>
      </c>
      <c r="L19" s="145">
        <f>SUM(L20:L33)</f>
        <v>87</v>
      </c>
      <c r="M19" s="145">
        <f t="shared" si="4"/>
        <v>17912</v>
      </c>
      <c r="N19" s="145">
        <f>SUM(N20:N33)</f>
        <v>16353</v>
      </c>
      <c r="O19" s="145">
        <f>SUM(O20:O33)</f>
        <v>375</v>
      </c>
      <c r="P19" s="145">
        <f>SUM(P20:P33)</f>
        <v>755</v>
      </c>
      <c r="Q19" s="145">
        <f>SUM(Q20:Q33)</f>
        <v>429</v>
      </c>
      <c r="R19" s="419" t="s">
        <v>165</v>
      </c>
      <c r="S19" s="420"/>
      <c r="T19" s="44"/>
    </row>
    <row r="20" spans="1:20" s="45" customFormat="1" ht="16.5" customHeight="1" x14ac:dyDescent="0.15">
      <c r="A20" s="140"/>
      <c r="B20" s="147" t="s">
        <v>166</v>
      </c>
      <c r="C20" s="144">
        <f t="shared" si="1"/>
        <v>170</v>
      </c>
      <c r="D20" s="145">
        <f t="shared" si="5"/>
        <v>167</v>
      </c>
      <c r="E20" s="145">
        <f t="shared" si="2"/>
        <v>2</v>
      </c>
      <c r="F20" s="145">
        <f>SUM(K20,P20)</f>
        <v>1</v>
      </c>
      <c r="G20" s="148" t="s">
        <v>16</v>
      </c>
      <c r="H20" s="144">
        <f t="shared" si="3"/>
        <v>136</v>
      </c>
      <c r="I20" s="162">
        <v>134</v>
      </c>
      <c r="J20" s="44">
        <v>1</v>
      </c>
      <c r="K20" s="44">
        <v>1</v>
      </c>
      <c r="L20" s="44" t="s">
        <v>16</v>
      </c>
      <c r="M20" s="145">
        <f t="shared" si="4"/>
        <v>34</v>
      </c>
      <c r="N20" s="162">
        <v>33</v>
      </c>
      <c r="O20" s="44">
        <v>1</v>
      </c>
      <c r="P20" s="44" t="s">
        <v>16</v>
      </c>
      <c r="Q20" s="146" t="s">
        <v>275</v>
      </c>
      <c r="R20" s="140"/>
      <c r="S20" s="147" t="s">
        <v>166</v>
      </c>
      <c r="T20" s="44"/>
    </row>
    <row r="21" spans="1:20" s="45" customFormat="1" ht="16.5" customHeight="1" x14ac:dyDescent="0.15">
      <c r="A21" s="138"/>
      <c r="B21" s="147" t="s">
        <v>276</v>
      </c>
      <c r="C21" s="144">
        <f t="shared" si="1"/>
        <v>1308</v>
      </c>
      <c r="D21" s="145">
        <f t="shared" si="5"/>
        <v>1152</v>
      </c>
      <c r="E21" s="145">
        <f t="shared" si="2"/>
        <v>74</v>
      </c>
      <c r="F21" s="145">
        <f t="shared" si="2"/>
        <v>77</v>
      </c>
      <c r="G21" s="148">
        <f t="shared" si="2"/>
        <v>5</v>
      </c>
      <c r="H21" s="144">
        <f t="shared" si="3"/>
        <v>945</v>
      </c>
      <c r="I21" s="44">
        <v>822</v>
      </c>
      <c r="J21" s="44">
        <v>63</v>
      </c>
      <c r="K21" s="149">
        <v>60</v>
      </c>
      <c r="L21" s="44" t="s">
        <v>16</v>
      </c>
      <c r="M21" s="145">
        <f t="shared" si="4"/>
        <v>363</v>
      </c>
      <c r="N21" s="44">
        <v>330</v>
      </c>
      <c r="O21" s="44">
        <v>11</v>
      </c>
      <c r="P21" s="44">
        <v>17</v>
      </c>
      <c r="Q21" s="146">
        <v>5</v>
      </c>
      <c r="R21" s="138"/>
      <c r="S21" s="147" t="s">
        <v>276</v>
      </c>
    </row>
    <row r="22" spans="1:20" s="45" customFormat="1" ht="16.5" customHeight="1" x14ac:dyDescent="0.15">
      <c r="A22" s="138"/>
      <c r="B22" s="147" t="s">
        <v>277</v>
      </c>
      <c r="C22" s="144">
        <f t="shared" si="1"/>
        <v>4397</v>
      </c>
      <c r="D22" s="145">
        <f t="shared" si="5"/>
        <v>4078</v>
      </c>
      <c r="E22" s="145">
        <f t="shared" si="2"/>
        <v>154</v>
      </c>
      <c r="F22" s="145">
        <f t="shared" si="2"/>
        <v>153</v>
      </c>
      <c r="G22" s="148">
        <f t="shared" si="2"/>
        <v>12</v>
      </c>
      <c r="H22" s="144">
        <f t="shared" si="3"/>
        <v>3094</v>
      </c>
      <c r="I22" s="44">
        <v>2826</v>
      </c>
      <c r="J22" s="44">
        <v>128</v>
      </c>
      <c r="K22" s="149">
        <v>138</v>
      </c>
      <c r="L22" s="44">
        <v>2</v>
      </c>
      <c r="M22" s="145">
        <f t="shared" si="4"/>
        <v>1303</v>
      </c>
      <c r="N22" s="44">
        <v>1252</v>
      </c>
      <c r="O22" s="44">
        <v>26</v>
      </c>
      <c r="P22" s="44">
        <v>15</v>
      </c>
      <c r="Q22" s="146">
        <v>10</v>
      </c>
      <c r="R22" s="138"/>
      <c r="S22" s="147" t="s">
        <v>277</v>
      </c>
    </row>
    <row r="23" spans="1:20" s="45" customFormat="1" ht="16.5" customHeight="1" x14ac:dyDescent="0.15">
      <c r="A23" s="138"/>
      <c r="B23" s="147" t="s">
        <v>278</v>
      </c>
      <c r="C23" s="144">
        <f t="shared" si="1"/>
        <v>7705</v>
      </c>
      <c r="D23" s="145">
        <f t="shared" si="5"/>
        <v>6754</v>
      </c>
      <c r="E23" s="145">
        <f t="shared" si="2"/>
        <v>361</v>
      </c>
      <c r="F23" s="145">
        <f t="shared" si="2"/>
        <v>437</v>
      </c>
      <c r="G23" s="148">
        <f t="shared" si="2"/>
        <v>153</v>
      </c>
      <c r="H23" s="144">
        <f t="shared" si="3"/>
        <v>3648</v>
      </c>
      <c r="I23" s="44">
        <v>3027</v>
      </c>
      <c r="J23" s="44">
        <v>275</v>
      </c>
      <c r="K23" s="149">
        <v>321</v>
      </c>
      <c r="L23" s="44">
        <v>25</v>
      </c>
      <c r="M23" s="145">
        <f t="shared" si="4"/>
        <v>4057</v>
      </c>
      <c r="N23" s="44">
        <v>3727</v>
      </c>
      <c r="O23" s="44">
        <v>86</v>
      </c>
      <c r="P23" s="44">
        <v>116</v>
      </c>
      <c r="Q23" s="146">
        <v>128</v>
      </c>
      <c r="R23" s="138"/>
      <c r="S23" s="147" t="s">
        <v>278</v>
      </c>
    </row>
    <row r="24" spans="1:20" s="45" customFormat="1" ht="16.5" customHeight="1" x14ac:dyDescent="0.15">
      <c r="A24" s="138"/>
      <c r="B24" s="147" t="s">
        <v>279</v>
      </c>
      <c r="C24" s="144">
        <f t="shared" si="1"/>
        <v>852</v>
      </c>
      <c r="D24" s="145">
        <f t="shared" si="5"/>
        <v>803</v>
      </c>
      <c r="E24" s="145">
        <f t="shared" si="2"/>
        <v>25</v>
      </c>
      <c r="F24" s="145">
        <f t="shared" si="2"/>
        <v>19</v>
      </c>
      <c r="G24" s="148">
        <f t="shared" si="2"/>
        <v>5</v>
      </c>
      <c r="H24" s="144">
        <f t="shared" si="3"/>
        <v>233</v>
      </c>
      <c r="I24" s="44">
        <v>203</v>
      </c>
      <c r="J24" s="44">
        <v>18</v>
      </c>
      <c r="K24" s="149">
        <v>10</v>
      </c>
      <c r="L24" s="44">
        <v>2</v>
      </c>
      <c r="M24" s="145">
        <f t="shared" si="4"/>
        <v>619</v>
      </c>
      <c r="N24" s="44">
        <v>600</v>
      </c>
      <c r="O24" s="44">
        <v>7</v>
      </c>
      <c r="P24" s="44">
        <v>9</v>
      </c>
      <c r="Q24" s="146">
        <v>3</v>
      </c>
      <c r="R24" s="138"/>
      <c r="S24" s="147" t="s">
        <v>279</v>
      </c>
    </row>
    <row r="25" spans="1:20" s="45" customFormat="1" ht="16.5" customHeight="1" x14ac:dyDescent="0.15">
      <c r="A25" s="138"/>
      <c r="B25" s="147" t="s">
        <v>280</v>
      </c>
      <c r="C25" s="144">
        <f t="shared" si="1"/>
        <v>1354</v>
      </c>
      <c r="D25" s="145">
        <f t="shared" si="5"/>
        <v>840</v>
      </c>
      <c r="E25" s="145">
        <f t="shared" ref="E25:G31" si="6">SUM(J25,O25)</f>
        <v>279</v>
      </c>
      <c r="F25" s="145">
        <f t="shared" si="6"/>
        <v>189</v>
      </c>
      <c r="G25" s="148">
        <f t="shared" si="6"/>
        <v>46</v>
      </c>
      <c r="H25" s="144">
        <f t="shared" si="3"/>
        <v>764</v>
      </c>
      <c r="I25" s="44">
        <v>452</v>
      </c>
      <c r="J25" s="44">
        <v>175</v>
      </c>
      <c r="K25" s="149">
        <v>129</v>
      </c>
      <c r="L25" s="44">
        <v>8</v>
      </c>
      <c r="M25" s="145">
        <f t="shared" si="4"/>
        <v>590</v>
      </c>
      <c r="N25" s="44">
        <v>388</v>
      </c>
      <c r="O25" s="44">
        <v>104</v>
      </c>
      <c r="P25" s="44">
        <v>60</v>
      </c>
      <c r="Q25" s="146">
        <v>38</v>
      </c>
      <c r="R25" s="138"/>
      <c r="S25" s="147" t="s">
        <v>280</v>
      </c>
    </row>
    <row r="26" spans="1:20" s="45" customFormat="1" ht="16.5" customHeight="1" x14ac:dyDescent="0.15">
      <c r="A26" s="138"/>
      <c r="B26" s="150" t="s">
        <v>281</v>
      </c>
      <c r="C26" s="144">
        <f t="shared" si="1"/>
        <v>1341</v>
      </c>
      <c r="D26" s="145">
        <f t="shared" si="5"/>
        <v>898</v>
      </c>
      <c r="E26" s="145">
        <f t="shared" si="6"/>
        <v>121</v>
      </c>
      <c r="F26" s="145">
        <f t="shared" si="6"/>
        <v>277</v>
      </c>
      <c r="G26" s="148">
        <f t="shared" si="6"/>
        <v>45</v>
      </c>
      <c r="H26" s="144">
        <f t="shared" si="3"/>
        <v>859</v>
      </c>
      <c r="I26" s="44">
        <v>521</v>
      </c>
      <c r="J26" s="44">
        <v>97</v>
      </c>
      <c r="K26" s="149">
        <v>232</v>
      </c>
      <c r="L26" s="44">
        <v>9</v>
      </c>
      <c r="M26" s="145">
        <f t="shared" si="4"/>
        <v>482</v>
      </c>
      <c r="N26" s="44">
        <v>377</v>
      </c>
      <c r="O26" s="44">
        <v>24</v>
      </c>
      <c r="P26" s="44">
        <v>45</v>
      </c>
      <c r="Q26" s="146">
        <v>36</v>
      </c>
      <c r="R26" s="138"/>
      <c r="S26" s="150" t="s">
        <v>281</v>
      </c>
    </row>
    <row r="27" spans="1:20" s="45" customFormat="1" ht="16.5" customHeight="1" x14ac:dyDescent="0.15">
      <c r="A27" s="138"/>
      <c r="B27" s="147" t="s">
        <v>282</v>
      </c>
      <c r="C27" s="144">
        <f t="shared" si="1"/>
        <v>2813</v>
      </c>
      <c r="D27" s="145">
        <f t="shared" si="5"/>
        <v>2414</v>
      </c>
      <c r="E27" s="145">
        <f t="shared" si="6"/>
        <v>38</v>
      </c>
      <c r="F27" s="145">
        <f t="shared" si="6"/>
        <v>268</v>
      </c>
      <c r="G27" s="148">
        <f t="shared" si="6"/>
        <v>93</v>
      </c>
      <c r="H27" s="144">
        <f t="shared" si="3"/>
        <v>1095</v>
      </c>
      <c r="I27" s="44">
        <v>906</v>
      </c>
      <c r="J27" s="44">
        <v>26</v>
      </c>
      <c r="K27" s="149">
        <v>145</v>
      </c>
      <c r="L27" s="44">
        <v>18</v>
      </c>
      <c r="M27" s="145">
        <f t="shared" si="4"/>
        <v>1718</v>
      </c>
      <c r="N27" s="44">
        <v>1508</v>
      </c>
      <c r="O27" s="44">
        <v>12</v>
      </c>
      <c r="P27" s="44">
        <v>123</v>
      </c>
      <c r="Q27" s="146">
        <v>75</v>
      </c>
      <c r="R27" s="138"/>
      <c r="S27" s="147" t="s">
        <v>282</v>
      </c>
    </row>
    <row r="28" spans="1:20" s="45" customFormat="1" ht="16.5" customHeight="1" x14ac:dyDescent="0.15">
      <c r="A28" s="138"/>
      <c r="B28" s="147" t="s">
        <v>283</v>
      </c>
      <c r="C28" s="144">
        <f t="shared" si="1"/>
        <v>1546</v>
      </c>
      <c r="D28" s="145">
        <f t="shared" si="5"/>
        <v>1123</v>
      </c>
      <c r="E28" s="145">
        <f t="shared" si="6"/>
        <v>51</v>
      </c>
      <c r="F28" s="145">
        <f t="shared" si="6"/>
        <v>307</v>
      </c>
      <c r="G28" s="148">
        <f t="shared" si="6"/>
        <v>65</v>
      </c>
      <c r="H28" s="144">
        <f t="shared" si="3"/>
        <v>637</v>
      </c>
      <c r="I28" s="44">
        <v>442</v>
      </c>
      <c r="J28" s="44">
        <v>32</v>
      </c>
      <c r="K28" s="149">
        <v>158</v>
      </c>
      <c r="L28" s="44">
        <v>5</v>
      </c>
      <c r="M28" s="145">
        <f t="shared" si="4"/>
        <v>909</v>
      </c>
      <c r="N28" s="44">
        <v>681</v>
      </c>
      <c r="O28" s="44">
        <v>19</v>
      </c>
      <c r="P28" s="44">
        <v>149</v>
      </c>
      <c r="Q28" s="146">
        <v>60</v>
      </c>
      <c r="R28" s="138"/>
      <c r="S28" s="147" t="s">
        <v>283</v>
      </c>
    </row>
    <row r="29" spans="1:20" s="45" customFormat="1" ht="16.5" customHeight="1" x14ac:dyDescent="0.15">
      <c r="A29" s="138"/>
      <c r="B29" s="147" t="s">
        <v>284</v>
      </c>
      <c r="C29" s="144">
        <f t="shared" si="1"/>
        <v>1939</v>
      </c>
      <c r="D29" s="145">
        <f t="shared" si="5"/>
        <v>1766</v>
      </c>
      <c r="E29" s="145">
        <f t="shared" si="6"/>
        <v>30</v>
      </c>
      <c r="F29" s="145">
        <f t="shared" si="6"/>
        <v>129</v>
      </c>
      <c r="G29" s="148">
        <f t="shared" si="6"/>
        <v>14</v>
      </c>
      <c r="H29" s="144">
        <f t="shared" si="3"/>
        <v>747</v>
      </c>
      <c r="I29" s="44">
        <v>683</v>
      </c>
      <c r="J29" s="44">
        <v>22</v>
      </c>
      <c r="K29" s="149">
        <v>39</v>
      </c>
      <c r="L29" s="44">
        <v>3</v>
      </c>
      <c r="M29" s="145">
        <f t="shared" si="4"/>
        <v>1192</v>
      </c>
      <c r="N29" s="44">
        <v>1083</v>
      </c>
      <c r="O29" s="44">
        <v>8</v>
      </c>
      <c r="P29" s="44">
        <v>90</v>
      </c>
      <c r="Q29" s="146">
        <v>11</v>
      </c>
      <c r="R29" s="138"/>
      <c r="S29" s="147" t="s">
        <v>284</v>
      </c>
    </row>
    <row r="30" spans="1:20" s="45" customFormat="1" ht="16.5" customHeight="1" x14ac:dyDescent="0.15">
      <c r="A30" s="138"/>
      <c r="B30" s="147" t="s">
        <v>285</v>
      </c>
      <c r="C30" s="144">
        <f t="shared" si="1"/>
        <v>6087</v>
      </c>
      <c r="D30" s="145">
        <f t="shared" si="5"/>
        <v>5786</v>
      </c>
      <c r="E30" s="145">
        <f t="shared" si="6"/>
        <v>105</v>
      </c>
      <c r="F30" s="145">
        <f t="shared" si="6"/>
        <v>151</v>
      </c>
      <c r="G30" s="148">
        <f>SUM(L30,Q30)</f>
        <v>45</v>
      </c>
      <c r="H30" s="144">
        <f t="shared" si="3"/>
        <v>1403</v>
      </c>
      <c r="I30" s="44">
        <v>1221</v>
      </c>
      <c r="J30" s="44">
        <v>50</v>
      </c>
      <c r="K30" s="149">
        <v>126</v>
      </c>
      <c r="L30" s="44">
        <v>6</v>
      </c>
      <c r="M30" s="145">
        <f t="shared" si="4"/>
        <v>4684</v>
      </c>
      <c r="N30" s="44">
        <v>4565</v>
      </c>
      <c r="O30" s="44">
        <v>55</v>
      </c>
      <c r="P30" s="44">
        <v>25</v>
      </c>
      <c r="Q30" s="146">
        <v>39</v>
      </c>
      <c r="R30" s="138"/>
      <c r="S30" s="147" t="s">
        <v>285</v>
      </c>
    </row>
    <row r="31" spans="1:20" s="45" customFormat="1" ht="16.5" customHeight="1" x14ac:dyDescent="0.15">
      <c r="A31" s="138"/>
      <c r="B31" s="147" t="s">
        <v>286</v>
      </c>
      <c r="C31" s="144">
        <f t="shared" si="1"/>
        <v>239</v>
      </c>
      <c r="D31" s="145">
        <f t="shared" si="5"/>
        <v>232</v>
      </c>
      <c r="E31" s="145">
        <f>SUM(J31,O31)</f>
        <v>6</v>
      </c>
      <c r="F31" s="145">
        <f t="shared" si="6"/>
        <v>1</v>
      </c>
      <c r="G31" s="148" t="s">
        <v>16</v>
      </c>
      <c r="H31" s="144">
        <f t="shared" si="3"/>
        <v>121</v>
      </c>
      <c r="I31" s="44">
        <v>115</v>
      </c>
      <c r="J31" s="44">
        <v>6</v>
      </c>
      <c r="K31" s="44" t="s">
        <v>16</v>
      </c>
      <c r="L31" s="44" t="s">
        <v>275</v>
      </c>
      <c r="M31" s="145">
        <f t="shared" si="4"/>
        <v>118</v>
      </c>
      <c r="N31" s="44">
        <v>117</v>
      </c>
      <c r="O31" s="44" t="s">
        <v>275</v>
      </c>
      <c r="P31" s="44">
        <v>1</v>
      </c>
      <c r="Q31" s="146" t="s">
        <v>275</v>
      </c>
      <c r="R31" s="138"/>
      <c r="S31" s="147" t="s">
        <v>286</v>
      </c>
    </row>
    <row r="32" spans="1:20" s="45" customFormat="1" ht="16.5" customHeight="1" x14ac:dyDescent="0.15">
      <c r="A32" s="138"/>
      <c r="B32" s="151" t="s">
        <v>287</v>
      </c>
      <c r="C32" s="144">
        <f t="shared" si="1"/>
        <v>3636</v>
      </c>
      <c r="D32" s="145">
        <f t="shared" si="5"/>
        <v>3026</v>
      </c>
      <c r="E32" s="145">
        <f>SUM(J32,O32)</f>
        <v>162</v>
      </c>
      <c r="F32" s="145">
        <f>SUM(K32,P32)</f>
        <v>415</v>
      </c>
      <c r="G32" s="148">
        <f>SUM(L32,Q32)</f>
        <v>33</v>
      </c>
      <c r="H32" s="144">
        <f t="shared" si="3"/>
        <v>2120</v>
      </c>
      <c r="I32" s="44">
        <v>1661</v>
      </c>
      <c r="J32" s="44">
        <v>140</v>
      </c>
      <c r="K32" s="149">
        <v>310</v>
      </c>
      <c r="L32" s="44">
        <v>9</v>
      </c>
      <c r="M32" s="145">
        <f t="shared" si="4"/>
        <v>1516</v>
      </c>
      <c r="N32" s="44">
        <v>1365</v>
      </c>
      <c r="O32" s="44">
        <v>22</v>
      </c>
      <c r="P32" s="44">
        <v>105</v>
      </c>
      <c r="Q32" s="146">
        <v>24</v>
      </c>
      <c r="R32" s="138"/>
      <c r="S32" s="151" t="s">
        <v>287</v>
      </c>
    </row>
    <row r="33" spans="1:19" s="45" customFormat="1" ht="16.5" customHeight="1" x14ac:dyDescent="0.15">
      <c r="A33" s="138"/>
      <c r="B33" s="150" t="s">
        <v>288</v>
      </c>
      <c r="C33" s="144">
        <f t="shared" si="1"/>
        <v>987</v>
      </c>
      <c r="D33" s="145">
        <f t="shared" si="5"/>
        <v>987</v>
      </c>
      <c r="E33" s="145" t="s">
        <v>16</v>
      </c>
      <c r="F33" s="145" t="s">
        <v>16</v>
      </c>
      <c r="G33" s="148" t="s">
        <v>16</v>
      </c>
      <c r="H33" s="144">
        <f t="shared" si="3"/>
        <v>660</v>
      </c>
      <c r="I33" s="44">
        <v>660</v>
      </c>
      <c r="J33" s="44" t="s">
        <v>275</v>
      </c>
      <c r="K33" s="44" t="s">
        <v>16</v>
      </c>
      <c r="L33" s="44" t="s">
        <v>275</v>
      </c>
      <c r="M33" s="145">
        <f t="shared" si="4"/>
        <v>327</v>
      </c>
      <c r="N33" s="44">
        <v>327</v>
      </c>
      <c r="O33" s="44" t="s">
        <v>275</v>
      </c>
      <c r="P33" s="44" t="s">
        <v>16</v>
      </c>
      <c r="Q33" s="146" t="s">
        <v>275</v>
      </c>
      <c r="R33" s="138"/>
      <c r="S33" s="150" t="s">
        <v>288</v>
      </c>
    </row>
    <row r="34" spans="1:19" s="45" customFormat="1" ht="16.5" customHeight="1" x14ac:dyDescent="0.15">
      <c r="A34" s="421" t="s">
        <v>173</v>
      </c>
      <c r="B34" s="422"/>
      <c r="C34" s="152">
        <f>SUM(D34:G34)</f>
        <v>1353</v>
      </c>
      <c r="D34" s="154">
        <f t="shared" si="5"/>
        <v>1048</v>
      </c>
      <c r="E34" s="154">
        <f>SUM(J34,O34)</f>
        <v>29</v>
      </c>
      <c r="F34" s="154">
        <f>SUM(K34,P34)</f>
        <v>235</v>
      </c>
      <c r="G34" s="347">
        <f>SUM(L34,Q34)</f>
        <v>41</v>
      </c>
      <c r="H34" s="152">
        <f t="shared" si="3"/>
        <v>653</v>
      </c>
      <c r="I34" s="156">
        <v>476</v>
      </c>
      <c r="J34" s="153">
        <v>18</v>
      </c>
      <c r="K34" s="153">
        <v>153</v>
      </c>
      <c r="L34" s="153">
        <v>6</v>
      </c>
      <c r="M34" s="154">
        <f t="shared" si="4"/>
        <v>700</v>
      </c>
      <c r="N34" s="153">
        <v>572</v>
      </c>
      <c r="O34" s="153">
        <v>11</v>
      </c>
      <c r="P34" s="153">
        <v>82</v>
      </c>
      <c r="Q34" s="155">
        <v>35</v>
      </c>
      <c r="R34" s="421" t="s">
        <v>173</v>
      </c>
      <c r="S34" s="422"/>
    </row>
    <row r="35" spans="1:19" s="45" customFormat="1" ht="16.5" customHeight="1" x14ac:dyDescent="0.15">
      <c r="A35" s="115"/>
      <c r="B35" s="115"/>
      <c r="C35" s="145"/>
      <c r="D35" s="44"/>
      <c r="E35" s="44"/>
      <c r="F35" s="44"/>
      <c r="G35" s="44"/>
      <c r="H35" s="145"/>
      <c r="I35" s="145"/>
      <c r="J35" s="44"/>
      <c r="K35" s="44"/>
      <c r="L35" s="44"/>
      <c r="M35" s="145"/>
      <c r="N35" s="44"/>
      <c r="O35" s="44"/>
      <c r="P35" s="44"/>
      <c r="Q35" s="44"/>
      <c r="R35" s="115"/>
      <c r="S35" s="115"/>
    </row>
    <row r="36" spans="1:19" s="45" customFormat="1" ht="16.5" customHeight="1" x14ac:dyDescent="0.15">
      <c r="A36" s="45" t="s">
        <v>530</v>
      </c>
      <c r="H36" s="45" t="s">
        <v>530</v>
      </c>
    </row>
  </sheetData>
  <mergeCells count="19">
    <mergeCell ref="H5:L5"/>
    <mergeCell ref="M5:Q5"/>
    <mergeCell ref="H4:I4"/>
    <mergeCell ref="R19:S19"/>
    <mergeCell ref="R34:S34"/>
    <mergeCell ref="A2:G2"/>
    <mergeCell ref="H2:S2"/>
    <mergeCell ref="A34:B34"/>
    <mergeCell ref="A7:B7"/>
    <mergeCell ref="A9:B9"/>
    <mergeCell ref="A14:B14"/>
    <mergeCell ref="A19:B19"/>
    <mergeCell ref="R5:S6"/>
    <mergeCell ref="R7:S7"/>
    <mergeCell ref="R9:S9"/>
    <mergeCell ref="R14:S14"/>
    <mergeCell ref="A4:B4"/>
    <mergeCell ref="A5:B6"/>
    <mergeCell ref="C5:G5"/>
  </mergeCells>
  <phoneticPr fontId="2"/>
  <pageMargins left="0.98425196850393704" right="0.39370078740157483" top="0.98425196850393704" bottom="0.98425196850393704" header="0.51181102362204722" footer="0.51181102362204722"/>
  <pageSetup paperSize="9" scale="70" fitToWidth="0" fitToHeight="0" orientation="portrait" r:id="rId1"/>
  <headerFooter alignWithMargins="0"/>
  <colBreaks count="1" manualBreakCount="1">
    <brk id="7" max="3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第12表</vt:lpstr>
      <vt:lpstr>第13表 </vt:lpstr>
      <vt:lpstr>第14表</vt:lpstr>
      <vt:lpstr>第15表</vt:lpstr>
      <vt:lpstr>第16表</vt:lpstr>
      <vt:lpstr>第17表</vt:lpstr>
      <vt:lpstr>第18表</vt:lpstr>
      <vt:lpstr>第19表</vt:lpstr>
      <vt:lpstr>第20表</vt:lpstr>
      <vt:lpstr>第21表-１</vt:lpstr>
      <vt:lpstr>第21表-2</vt:lpstr>
      <vt:lpstr>第22表</vt:lpstr>
      <vt:lpstr>第23表</vt:lpstr>
      <vt:lpstr>第24表</vt:lpstr>
      <vt:lpstr>第12表!Print_Area</vt:lpstr>
      <vt:lpstr>'第13表 '!Print_Area</vt:lpstr>
      <vt:lpstr>第14表!Print_Area</vt:lpstr>
      <vt:lpstr>第15表!Print_Area</vt:lpstr>
      <vt:lpstr>第16表!Print_Area</vt:lpstr>
      <vt:lpstr>第17表!Print_Area</vt:lpstr>
      <vt:lpstr>第18表!Print_Area</vt:lpstr>
      <vt:lpstr>第19表!Print_Area</vt:lpstr>
      <vt:lpstr>第20表!Print_Area</vt:lpstr>
      <vt:lpstr>'第21表-１'!Print_Area</vt:lpstr>
      <vt:lpstr>'第21表-2'!Print_Area</vt:lpstr>
      <vt:lpstr>第22表!Print_Area</vt:lpstr>
      <vt:lpstr>第23表!Print_Area</vt:lpstr>
      <vt:lpstr>第24表!Print_Area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秘書広報課</dc:creator>
  <cp:lastModifiedBy>秘書広報課</cp:lastModifiedBy>
  <cp:lastPrinted>2024-03-11T07:26:34Z</cp:lastPrinted>
  <dcterms:created xsi:type="dcterms:W3CDTF">2006-08-28T05:01:24Z</dcterms:created>
  <dcterms:modified xsi:type="dcterms:W3CDTF">2024-03-14T07:27:20Z</dcterms:modified>
</cp:coreProperties>
</file>